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NOXH - 384 Lê Thánh Tông\1. Tài liệu dự án\11. Chính sách bán hàng\"/>
    </mc:Choice>
  </mc:AlternateContent>
  <xr:revisionPtr revIDLastSave="0" documentId="8_{DB2ABB51-BEC6-4E21-B232-BCA1C3B5EB19}" xr6:coauthVersionLast="47" xr6:coauthVersionMax="47" xr10:uidLastSave="{00000000-0000-0000-0000-000000000000}"/>
  <bookViews>
    <workbookView xWindow="-98" yWindow="-98" windowWidth="19396" windowHeight="11475" activeTab="2" xr2:uid="{AB79F237-6116-4226-B48C-E10EE0880F04}"/>
  </bookViews>
  <sheets>
    <sheet name="Tiến độ thanh toán" sheetId="1" r:id="rId1"/>
    <sheet name="Phiếu tạm tính giá " sheetId="2" r:id="rId2"/>
    <sheet name="Bảng giá 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2" l="1"/>
  <c r="F6" i="2"/>
  <c r="F10" i="2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4" i="3"/>
  <c r="K376" i="3"/>
  <c r="K375" i="3"/>
  <c r="G375" i="3"/>
  <c r="K374" i="3"/>
  <c r="G374" i="3"/>
  <c r="K373" i="3"/>
  <c r="G373" i="3"/>
  <c r="K372" i="3"/>
  <c r="K371" i="3"/>
  <c r="G371" i="3"/>
  <c r="K370" i="3"/>
  <c r="G370" i="3"/>
  <c r="K369" i="3"/>
  <c r="G369" i="3"/>
  <c r="K368" i="3"/>
  <c r="K367" i="3"/>
  <c r="G367" i="3"/>
  <c r="K366" i="3"/>
  <c r="G366" i="3"/>
  <c r="K365" i="3"/>
  <c r="G365" i="3"/>
  <c r="K364" i="3"/>
  <c r="K363" i="3"/>
  <c r="K362" i="3"/>
  <c r="K361" i="3"/>
  <c r="G361" i="3"/>
  <c r="K360" i="3"/>
  <c r="G360" i="3"/>
  <c r="K359" i="3"/>
  <c r="G359" i="3"/>
  <c r="K358" i="3"/>
  <c r="K357" i="3"/>
  <c r="G357" i="3"/>
  <c r="K356" i="3"/>
  <c r="G356" i="3"/>
  <c r="K355" i="3"/>
  <c r="G355" i="3"/>
  <c r="K354" i="3"/>
  <c r="K353" i="3"/>
  <c r="G353" i="3"/>
  <c r="K352" i="3"/>
  <c r="G352" i="3"/>
  <c r="K351" i="3"/>
  <c r="G351" i="3"/>
  <c r="K350" i="3"/>
  <c r="K349" i="3"/>
  <c r="K348" i="3"/>
  <c r="K347" i="3"/>
  <c r="K346" i="3"/>
  <c r="G346" i="3"/>
  <c r="K345" i="3"/>
  <c r="G345" i="3"/>
  <c r="K344" i="3"/>
  <c r="G344" i="3"/>
  <c r="K343" i="3"/>
  <c r="K342" i="3"/>
  <c r="G342" i="3"/>
  <c r="K341" i="3"/>
  <c r="G341" i="3"/>
  <c r="K340" i="3"/>
  <c r="G340" i="3"/>
  <c r="K339" i="3"/>
  <c r="K338" i="3"/>
  <c r="G338" i="3"/>
  <c r="K337" i="3"/>
  <c r="G337" i="3"/>
  <c r="K336" i="3"/>
  <c r="G336" i="3"/>
  <c r="K335" i="3"/>
  <c r="K334" i="3"/>
  <c r="K333" i="3"/>
  <c r="K332" i="3"/>
  <c r="K331" i="3"/>
  <c r="G331" i="3"/>
  <c r="K330" i="3"/>
  <c r="G330" i="3"/>
  <c r="K329" i="3"/>
  <c r="G329" i="3"/>
  <c r="K328" i="3"/>
  <c r="K327" i="3"/>
  <c r="G327" i="3"/>
  <c r="K326" i="3"/>
  <c r="G326" i="3"/>
  <c r="K325" i="3"/>
  <c r="G325" i="3"/>
  <c r="K324" i="3"/>
  <c r="K323" i="3"/>
  <c r="G323" i="3"/>
  <c r="K322" i="3"/>
  <c r="G322" i="3"/>
  <c r="K321" i="3"/>
  <c r="G321" i="3"/>
  <c r="K320" i="3"/>
  <c r="K319" i="3"/>
  <c r="K318" i="3"/>
  <c r="K317" i="3"/>
  <c r="K316" i="3"/>
  <c r="G316" i="3"/>
  <c r="K315" i="3"/>
  <c r="G315" i="3"/>
  <c r="K314" i="3"/>
  <c r="G314" i="3"/>
  <c r="K313" i="3"/>
  <c r="K312" i="3"/>
  <c r="G312" i="3"/>
  <c r="K311" i="3"/>
  <c r="G311" i="3"/>
  <c r="K310" i="3"/>
  <c r="G310" i="3"/>
  <c r="K309" i="3"/>
  <c r="K308" i="3"/>
  <c r="G308" i="3"/>
  <c r="K307" i="3"/>
  <c r="G307" i="3"/>
  <c r="K306" i="3"/>
  <c r="G306" i="3"/>
  <c r="K305" i="3"/>
  <c r="K304" i="3"/>
  <c r="K303" i="3"/>
  <c r="K302" i="3"/>
  <c r="K301" i="3"/>
  <c r="G301" i="3"/>
  <c r="K300" i="3"/>
  <c r="G300" i="3"/>
  <c r="K299" i="3"/>
  <c r="G299" i="3"/>
  <c r="K298" i="3"/>
  <c r="K297" i="3"/>
  <c r="G297" i="3"/>
  <c r="K296" i="3"/>
  <c r="G296" i="3"/>
  <c r="K295" i="3"/>
  <c r="G295" i="3"/>
  <c r="K294" i="3"/>
  <c r="K293" i="3"/>
  <c r="G293" i="3"/>
  <c r="K292" i="3"/>
  <c r="G292" i="3"/>
  <c r="K291" i="3"/>
  <c r="G291" i="3"/>
  <c r="K290" i="3"/>
  <c r="K289" i="3"/>
  <c r="K288" i="3"/>
  <c r="K287" i="3"/>
  <c r="K286" i="3"/>
  <c r="G286" i="3"/>
  <c r="K285" i="3"/>
  <c r="G285" i="3"/>
  <c r="K284" i="3"/>
  <c r="G284" i="3"/>
  <c r="K283" i="3"/>
  <c r="K282" i="3"/>
  <c r="G282" i="3"/>
  <c r="K281" i="3"/>
  <c r="G281" i="3"/>
  <c r="K280" i="3"/>
  <c r="G280" i="3"/>
  <c r="K279" i="3"/>
  <c r="K278" i="3"/>
  <c r="G278" i="3"/>
  <c r="K277" i="3"/>
  <c r="G277" i="3"/>
  <c r="K276" i="3"/>
  <c r="G276" i="3"/>
  <c r="K275" i="3"/>
  <c r="K274" i="3"/>
  <c r="K273" i="3"/>
  <c r="K272" i="3"/>
  <c r="K271" i="3"/>
  <c r="G271" i="3"/>
  <c r="K270" i="3"/>
  <c r="G270" i="3"/>
  <c r="K269" i="3"/>
  <c r="G269" i="3"/>
  <c r="K268" i="3"/>
  <c r="K267" i="3"/>
  <c r="G267" i="3"/>
  <c r="K266" i="3"/>
  <c r="G266" i="3"/>
  <c r="K265" i="3"/>
  <c r="G265" i="3"/>
  <c r="K264" i="3"/>
  <c r="K263" i="3"/>
  <c r="G263" i="3"/>
  <c r="K262" i="3"/>
  <c r="G262" i="3"/>
  <c r="K261" i="3"/>
  <c r="G261" i="3"/>
  <c r="K260" i="3"/>
  <c r="K259" i="3"/>
  <c r="K258" i="3"/>
  <c r="K257" i="3"/>
  <c r="K256" i="3"/>
  <c r="G256" i="3"/>
  <c r="K255" i="3"/>
  <c r="G255" i="3"/>
  <c r="K254" i="3"/>
  <c r="G254" i="3"/>
  <c r="K253" i="3"/>
  <c r="K252" i="3"/>
  <c r="G252" i="3"/>
  <c r="K251" i="3"/>
  <c r="G251" i="3"/>
  <c r="K250" i="3"/>
  <c r="G250" i="3"/>
  <c r="K249" i="3"/>
  <c r="K248" i="3"/>
  <c r="G248" i="3"/>
  <c r="K247" i="3"/>
  <c r="G247" i="3"/>
  <c r="K246" i="3"/>
  <c r="G246" i="3"/>
  <c r="K245" i="3"/>
  <c r="K244" i="3"/>
  <c r="K243" i="3"/>
  <c r="K242" i="3"/>
  <c r="K241" i="3"/>
  <c r="G241" i="3"/>
  <c r="K240" i="3"/>
  <c r="G240" i="3"/>
  <c r="K239" i="3"/>
  <c r="G239" i="3"/>
  <c r="K238" i="3"/>
  <c r="K237" i="3"/>
  <c r="G237" i="3"/>
  <c r="K236" i="3"/>
  <c r="G236" i="3"/>
  <c r="K235" i="3"/>
  <c r="G235" i="3"/>
  <c r="K234" i="3"/>
  <c r="K233" i="3"/>
  <c r="G233" i="3"/>
  <c r="K232" i="3"/>
  <c r="G232" i="3"/>
  <c r="K231" i="3"/>
  <c r="G231" i="3"/>
  <c r="K230" i="3"/>
  <c r="K229" i="3"/>
  <c r="K228" i="3"/>
  <c r="K227" i="3"/>
  <c r="K226" i="3"/>
  <c r="G226" i="3"/>
  <c r="K225" i="3"/>
  <c r="G225" i="3"/>
  <c r="K224" i="3"/>
  <c r="G224" i="3"/>
  <c r="K223" i="3"/>
  <c r="K222" i="3"/>
  <c r="G222" i="3"/>
  <c r="K221" i="3"/>
  <c r="G221" i="3"/>
  <c r="K220" i="3"/>
  <c r="G220" i="3"/>
  <c r="K219" i="3"/>
  <c r="K218" i="3"/>
  <c r="G218" i="3"/>
  <c r="K217" i="3"/>
  <c r="G217" i="3"/>
  <c r="K216" i="3"/>
  <c r="G216" i="3"/>
  <c r="K215" i="3"/>
  <c r="K214" i="3"/>
  <c r="K213" i="3"/>
  <c r="K212" i="3"/>
  <c r="K211" i="3"/>
  <c r="G211" i="3"/>
  <c r="K210" i="3"/>
  <c r="G210" i="3"/>
  <c r="K209" i="3"/>
  <c r="G209" i="3"/>
  <c r="K208" i="3"/>
  <c r="K207" i="3"/>
  <c r="G207" i="3"/>
  <c r="K206" i="3"/>
  <c r="G206" i="3"/>
  <c r="K205" i="3"/>
  <c r="G205" i="3"/>
  <c r="K204" i="3"/>
  <c r="K203" i="3"/>
  <c r="G203" i="3"/>
  <c r="K202" i="3"/>
  <c r="G202" i="3"/>
  <c r="K201" i="3"/>
  <c r="G201" i="3"/>
  <c r="K200" i="3"/>
  <c r="K199" i="3"/>
  <c r="K198" i="3"/>
  <c r="K197" i="3"/>
  <c r="K196" i="3"/>
  <c r="G196" i="3"/>
  <c r="K195" i="3"/>
  <c r="G195" i="3"/>
  <c r="K194" i="3"/>
  <c r="G194" i="3"/>
  <c r="K193" i="3"/>
  <c r="K192" i="3"/>
  <c r="G192" i="3"/>
  <c r="K191" i="3"/>
  <c r="G191" i="3"/>
  <c r="K190" i="3"/>
  <c r="G190" i="3"/>
  <c r="K189" i="3"/>
  <c r="K188" i="3"/>
  <c r="G188" i="3"/>
  <c r="K187" i="3"/>
  <c r="G187" i="3"/>
  <c r="K186" i="3"/>
  <c r="G186" i="3"/>
  <c r="K185" i="3"/>
  <c r="K184" i="3"/>
  <c r="K183" i="3"/>
  <c r="K182" i="3"/>
  <c r="K181" i="3"/>
  <c r="G181" i="3"/>
  <c r="K180" i="3"/>
  <c r="G180" i="3"/>
  <c r="K179" i="3"/>
  <c r="G179" i="3"/>
  <c r="K178" i="3"/>
  <c r="K177" i="3"/>
  <c r="G177" i="3"/>
  <c r="K176" i="3"/>
  <c r="G176" i="3"/>
  <c r="K175" i="3"/>
  <c r="G175" i="3"/>
  <c r="K174" i="3"/>
  <c r="K173" i="3"/>
  <c r="G173" i="3"/>
  <c r="K172" i="3"/>
  <c r="G172" i="3"/>
  <c r="K171" i="3"/>
  <c r="G171" i="3"/>
  <c r="K170" i="3"/>
  <c r="K169" i="3"/>
  <c r="K168" i="3"/>
  <c r="K167" i="3"/>
  <c r="K166" i="3"/>
  <c r="G166" i="3"/>
  <c r="K165" i="3"/>
  <c r="G165" i="3"/>
  <c r="K164" i="3"/>
  <c r="G164" i="3"/>
  <c r="K163" i="3"/>
  <c r="K162" i="3"/>
  <c r="G162" i="3"/>
  <c r="K161" i="3"/>
  <c r="G161" i="3"/>
  <c r="K160" i="3"/>
  <c r="G160" i="3"/>
  <c r="K159" i="3"/>
  <c r="K158" i="3"/>
  <c r="G158" i="3"/>
  <c r="K157" i="3"/>
  <c r="G157" i="3"/>
  <c r="K156" i="3"/>
  <c r="G156" i="3"/>
  <c r="K155" i="3"/>
  <c r="K154" i="3"/>
  <c r="K153" i="3"/>
  <c r="K152" i="3"/>
  <c r="K151" i="3"/>
  <c r="G151" i="3"/>
  <c r="K150" i="3"/>
  <c r="G150" i="3"/>
  <c r="K149" i="3"/>
  <c r="G149" i="3"/>
  <c r="K148" i="3"/>
  <c r="K147" i="3"/>
  <c r="G147" i="3"/>
  <c r="K146" i="3"/>
  <c r="G146" i="3"/>
  <c r="K145" i="3"/>
  <c r="G145" i="3"/>
  <c r="K144" i="3"/>
  <c r="K143" i="3"/>
  <c r="G143" i="3"/>
  <c r="K142" i="3"/>
  <c r="G142" i="3"/>
  <c r="K141" i="3"/>
  <c r="G141" i="3"/>
  <c r="K140" i="3"/>
  <c r="K139" i="3"/>
  <c r="K138" i="3"/>
  <c r="K137" i="3"/>
  <c r="K136" i="3"/>
  <c r="G136" i="3"/>
  <c r="K135" i="3"/>
  <c r="G135" i="3"/>
  <c r="K134" i="3"/>
  <c r="G134" i="3"/>
  <c r="K133" i="3"/>
  <c r="K132" i="3"/>
  <c r="G132" i="3"/>
  <c r="K131" i="3"/>
  <c r="G131" i="3"/>
  <c r="K130" i="3"/>
  <c r="G130" i="3"/>
  <c r="K129" i="3"/>
  <c r="K128" i="3"/>
  <c r="G128" i="3"/>
  <c r="K127" i="3"/>
  <c r="G127" i="3"/>
  <c r="K126" i="3"/>
  <c r="G126" i="3"/>
  <c r="K125" i="3"/>
  <c r="K124" i="3"/>
  <c r="K123" i="3"/>
  <c r="K122" i="3"/>
  <c r="K121" i="3"/>
  <c r="G121" i="3"/>
  <c r="K120" i="3"/>
  <c r="G120" i="3"/>
  <c r="K119" i="3"/>
  <c r="G119" i="3"/>
  <c r="K118" i="3"/>
  <c r="K117" i="3"/>
  <c r="G117" i="3"/>
  <c r="K116" i="3"/>
  <c r="G116" i="3"/>
  <c r="K115" i="3"/>
  <c r="G115" i="3"/>
  <c r="K114" i="3"/>
  <c r="K113" i="3"/>
  <c r="G113" i="3"/>
  <c r="K112" i="3"/>
  <c r="G112" i="3"/>
  <c r="K111" i="3"/>
  <c r="G111" i="3"/>
  <c r="K110" i="3"/>
  <c r="K109" i="3"/>
  <c r="K108" i="3"/>
  <c r="K107" i="3"/>
  <c r="K106" i="3"/>
  <c r="G106" i="3"/>
  <c r="K105" i="3"/>
  <c r="G105" i="3"/>
  <c r="K104" i="3"/>
  <c r="G104" i="3"/>
  <c r="K103" i="3"/>
  <c r="K102" i="3"/>
  <c r="G102" i="3"/>
  <c r="K101" i="3"/>
  <c r="G101" i="3"/>
  <c r="K100" i="3"/>
  <c r="G100" i="3"/>
  <c r="K99" i="3"/>
  <c r="K98" i="3"/>
  <c r="G98" i="3"/>
  <c r="K97" i="3"/>
  <c r="G97" i="3"/>
  <c r="K96" i="3"/>
  <c r="G96" i="3"/>
  <c r="K95" i="3"/>
  <c r="K94" i="3"/>
  <c r="K93" i="3"/>
  <c r="K92" i="3"/>
  <c r="K91" i="3"/>
  <c r="G91" i="3"/>
  <c r="K90" i="3"/>
  <c r="G90" i="3"/>
  <c r="K89" i="3"/>
  <c r="G89" i="3"/>
  <c r="K88" i="3"/>
  <c r="K87" i="3"/>
  <c r="G87" i="3"/>
  <c r="K86" i="3"/>
  <c r="G86" i="3"/>
  <c r="K85" i="3"/>
  <c r="G85" i="3"/>
  <c r="K84" i="3"/>
  <c r="K83" i="3"/>
  <c r="G83" i="3"/>
  <c r="K82" i="3"/>
  <c r="G82" i="3"/>
  <c r="K81" i="3"/>
  <c r="G81" i="3"/>
  <c r="K80" i="3"/>
  <c r="K79" i="3"/>
  <c r="K78" i="3"/>
  <c r="K77" i="3"/>
  <c r="K76" i="3"/>
  <c r="G76" i="3"/>
  <c r="K75" i="3"/>
  <c r="G75" i="3"/>
  <c r="K74" i="3"/>
  <c r="G74" i="3"/>
  <c r="K73" i="3"/>
  <c r="K72" i="3"/>
  <c r="K71" i="3"/>
  <c r="G71" i="3"/>
  <c r="K70" i="3"/>
  <c r="G70" i="3"/>
  <c r="K69" i="3"/>
  <c r="K68" i="3"/>
  <c r="G68" i="3"/>
  <c r="K67" i="3"/>
  <c r="G67" i="3"/>
  <c r="K66" i="3"/>
  <c r="G66" i="3"/>
  <c r="K65" i="3"/>
  <c r="K64" i="3"/>
  <c r="K63" i="3"/>
  <c r="K62" i="3"/>
  <c r="K61" i="3"/>
  <c r="G61" i="3"/>
  <c r="K60" i="3"/>
  <c r="G60" i="3"/>
  <c r="K59" i="3"/>
  <c r="G59" i="3"/>
  <c r="K58" i="3"/>
  <c r="K57" i="3"/>
  <c r="G57" i="3"/>
  <c r="K56" i="3"/>
  <c r="G56" i="3"/>
  <c r="K55" i="3"/>
  <c r="G55" i="3"/>
  <c r="K54" i="3"/>
  <c r="K53" i="3"/>
  <c r="G53" i="3"/>
  <c r="K52" i="3"/>
  <c r="G52" i="3"/>
  <c r="K51" i="3"/>
  <c r="G51" i="3"/>
  <c r="K50" i="3"/>
  <c r="K49" i="3"/>
  <c r="K48" i="3"/>
  <c r="K47" i="3"/>
  <c r="K46" i="3"/>
  <c r="G46" i="3"/>
  <c r="K45" i="3"/>
  <c r="G45" i="3"/>
  <c r="K44" i="3"/>
  <c r="G44" i="3"/>
  <c r="K43" i="3"/>
  <c r="K42" i="3"/>
  <c r="G42" i="3"/>
  <c r="K41" i="3"/>
  <c r="G41" i="3"/>
  <c r="K40" i="3"/>
  <c r="G40" i="3"/>
  <c r="K39" i="3"/>
  <c r="K38" i="3"/>
  <c r="G38" i="3"/>
  <c r="K37" i="3"/>
  <c r="G37" i="3"/>
  <c r="K36" i="3"/>
  <c r="G36" i="3"/>
  <c r="K35" i="3"/>
  <c r="K34" i="3"/>
  <c r="K33" i="3"/>
  <c r="K32" i="3"/>
  <c r="K31" i="3"/>
  <c r="G31" i="3"/>
  <c r="K30" i="3"/>
  <c r="G30" i="3"/>
  <c r="K29" i="3"/>
  <c r="G29" i="3"/>
  <c r="K28" i="3"/>
  <c r="K27" i="3"/>
  <c r="G27" i="3"/>
  <c r="K26" i="3"/>
  <c r="G26" i="3"/>
  <c r="K25" i="3"/>
  <c r="G25" i="3"/>
  <c r="K24" i="3"/>
  <c r="K23" i="3"/>
  <c r="G23" i="3"/>
  <c r="K22" i="3"/>
  <c r="G22" i="3"/>
  <c r="K21" i="3"/>
  <c r="G21" i="3"/>
  <c r="K20" i="3"/>
  <c r="K19" i="3"/>
  <c r="K18" i="3"/>
  <c r="K17" i="3"/>
  <c r="K16" i="3"/>
  <c r="G16" i="3"/>
  <c r="K15" i="3"/>
  <c r="G15" i="3"/>
  <c r="K14" i="3"/>
  <c r="G14" i="3"/>
  <c r="K13" i="3"/>
  <c r="K12" i="3"/>
  <c r="G12" i="3"/>
  <c r="K11" i="3"/>
  <c r="G11" i="3"/>
  <c r="K10" i="3"/>
  <c r="G10" i="3"/>
  <c r="K9" i="3"/>
  <c r="K8" i="3"/>
  <c r="G8" i="3"/>
  <c r="K7" i="3"/>
  <c r="G7" i="3"/>
  <c r="K6" i="3"/>
  <c r="G6" i="3"/>
  <c r="K5" i="3"/>
  <c r="K4" i="3"/>
  <c r="F12" i="2" l="1"/>
  <c r="F21" i="2" s="1"/>
  <c r="F20" i="2" l="1"/>
  <c r="F19" i="2"/>
  <c r="F18" i="2"/>
  <c r="F17" i="2"/>
  <c r="F16" i="2"/>
  <c r="F22" i="2"/>
  <c r="F15" i="2"/>
  <c r="F23" i="2" s="1"/>
</calcChain>
</file>

<file path=xl/sharedStrings.xml><?xml version="1.0" encoding="utf-8"?>
<sst xmlns="http://schemas.openxmlformats.org/spreadsheetml/2006/main" count="2156" uniqueCount="455">
  <si>
    <t>Đợt thanh toán</t>
  </si>
  <si>
    <t>Ghi chú</t>
  </si>
  <si>
    <t>Đợt 1</t>
  </si>
  <si>
    <t>10% (Đã bao gồm VAT)</t>
  </si>
  <si>
    <t>Đợt 2</t>
  </si>
  <si>
    <t>20% (Đã bao gồm VAT)</t>
  </si>
  <si>
    <t>Đợt 3</t>
  </si>
  <si>
    <t>Đợt 4</t>
  </si>
  <si>
    <t>15% (Đã bao gồm VAT)</t>
  </si>
  <si>
    <t>Đợt 5</t>
  </si>
  <si>
    <t xml:space="preserve">25% (Đã bao gồm VAT) </t>
  </si>
  <si>
    <t>Đợt 6</t>
  </si>
  <si>
    <t>Đợt 7</t>
  </si>
  <si>
    <t>5% (Đã bao gồm VAT)</t>
  </si>
  <si>
    <t>PHIẾU TẠM TÍNH GIÁ</t>
  </si>
  <si>
    <t>Tên khách hàng:</t>
  </si>
  <si>
    <t xml:space="preserve">II. Giá trị căn hộ tính theo diện tích tim tường </t>
  </si>
  <si>
    <t>Tổng giá trị căn hộ (bao gồm VAT)</t>
  </si>
  <si>
    <t>IV. Thanh toán theo tiến độ</t>
  </si>
  <si>
    <t xml:space="preserve">Thời gian </t>
  </si>
  <si>
    <t xml:space="preserve">Số tiền </t>
  </si>
  <si>
    <t>Ký hợp đồng mua bán</t>
  </si>
  <si>
    <t>Hoàn thiện &amp; bàn giao căn hộ</t>
  </si>
  <si>
    <t>PHÒNG THỦ TỤC</t>
  </si>
  <si>
    <t>XÁC NHẬN CỦA KHÁCH HÀNG</t>
  </si>
  <si>
    <t>PHÒNG KẾ TOÁN</t>
  </si>
  <si>
    <t>(Áp dụng cho 342 căn hộ thuộc toà CT1 - Dự án Khu nhà ở xã hội 384 Lê Thánh Tông)</t>
  </si>
  <si>
    <t>Dự án: Khu nhà ở xã hội 384 Lê Thánh Tông</t>
  </si>
  <si>
    <t>Chính sách hỗ trợ ngày</t>
  </si>
  <si>
    <t>Diện tích thông thuỷ (m2):</t>
  </si>
  <si>
    <t xml:space="preserve">Đơn giá/m2 (đã bao gồm VAT) </t>
  </si>
  <si>
    <t>&amp; 2% Phí bảo trì</t>
  </si>
  <si>
    <t>Sau 60 ngày kể từ ngày 
thanh toán đợt 1</t>
  </si>
  <si>
    <t>Sau 60 ngày kể từ ngày 
thanh toán đợt 2</t>
  </si>
  <si>
    <t>Cất nóc (Dự kiến T3/2024)</t>
  </si>
  <si>
    <t>Khi có thông báo</t>
  </si>
  <si>
    <t>Loại căn:</t>
  </si>
  <si>
    <t>ĐẠI DIỆN CHỦ ĐẦU TƯ</t>
  </si>
  <si>
    <t>STT</t>
  </si>
  <si>
    <t>Mã căn</t>
  </si>
  <si>
    <t>Tòa</t>
  </si>
  <si>
    <t>Mã</t>
  </si>
  <si>
    <t>Tầng</t>
  </si>
  <si>
    <t>Căn</t>
  </si>
  <si>
    <t>Loại Phòng</t>
  </si>
  <si>
    <t>Loại căn</t>
  </si>
  <si>
    <t>Hướng 
Ban công</t>
  </si>
  <si>
    <t>Diện tích 
thông thủy</t>
  </si>
  <si>
    <t>Diện tích 
tim tường</t>
  </si>
  <si>
    <t>M.0501</t>
  </si>
  <si>
    <t>CT1</t>
  </si>
  <si>
    <t>M</t>
  </si>
  <si>
    <t>2 PN + 1</t>
  </si>
  <si>
    <t xml:space="preserve">Thường </t>
  </si>
  <si>
    <t>Tây</t>
  </si>
  <si>
    <t>M.0502</t>
  </si>
  <si>
    <t xml:space="preserve">Góc </t>
  </si>
  <si>
    <t>Bắc</t>
  </si>
  <si>
    <t>M.0503</t>
  </si>
  <si>
    <t>M.0504</t>
  </si>
  <si>
    <t>M.0505</t>
  </si>
  <si>
    <t>M.0506</t>
  </si>
  <si>
    <t>M.0507</t>
  </si>
  <si>
    <t xml:space="preserve">Đông </t>
  </si>
  <si>
    <t>M.0508</t>
  </si>
  <si>
    <t>M.0509</t>
  </si>
  <si>
    <t>M.0510</t>
  </si>
  <si>
    <t xml:space="preserve">Nam </t>
  </si>
  <si>
    <t>M.0511</t>
  </si>
  <si>
    <t>M.0512</t>
  </si>
  <si>
    <t>M.0512A</t>
  </si>
  <si>
    <t>12A</t>
  </si>
  <si>
    <t>M.0514</t>
  </si>
  <si>
    <t>M.0515</t>
  </si>
  <si>
    <t>M.0601</t>
  </si>
  <si>
    <t>M.0602</t>
  </si>
  <si>
    <t>M.0603</t>
  </si>
  <si>
    <t>M.0604</t>
  </si>
  <si>
    <t>M.0605</t>
  </si>
  <si>
    <t>M.0606</t>
  </si>
  <si>
    <t>M.0607</t>
  </si>
  <si>
    <t>M.0608</t>
  </si>
  <si>
    <t>M.0609</t>
  </si>
  <si>
    <t>M.0610</t>
  </si>
  <si>
    <t>M.0611</t>
  </si>
  <si>
    <t>M.0612</t>
  </si>
  <si>
    <t>M.0612A</t>
  </si>
  <si>
    <t>M.0614</t>
  </si>
  <si>
    <t>M.0615</t>
  </si>
  <si>
    <t>M.0701</t>
  </si>
  <si>
    <t>M.0702</t>
  </si>
  <si>
    <t>M.0703</t>
  </si>
  <si>
    <t>M.0704</t>
  </si>
  <si>
    <t>M.0705</t>
  </si>
  <si>
    <t>M.0706</t>
  </si>
  <si>
    <t>M.0707</t>
  </si>
  <si>
    <t>M.0708</t>
  </si>
  <si>
    <t>M.0709</t>
  </si>
  <si>
    <t>M.0710</t>
  </si>
  <si>
    <t>M.0711</t>
  </si>
  <si>
    <t>M.0712</t>
  </si>
  <si>
    <t>M.0712A</t>
  </si>
  <si>
    <t>M.0714</t>
  </si>
  <si>
    <t>M.0715</t>
  </si>
  <si>
    <t>M.0801</t>
  </si>
  <si>
    <t>M.0802</t>
  </si>
  <si>
    <t>M.0803</t>
  </si>
  <si>
    <t>M.0804</t>
  </si>
  <si>
    <t>M.0805</t>
  </si>
  <si>
    <t>M.0806</t>
  </si>
  <si>
    <t>M.0807</t>
  </si>
  <si>
    <t>M.0808</t>
  </si>
  <si>
    <t>M.0809</t>
  </si>
  <si>
    <t>M.0810</t>
  </si>
  <si>
    <t>M.0811</t>
  </si>
  <si>
    <t>M.0812</t>
  </si>
  <si>
    <t>M.0812A</t>
  </si>
  <si>
    <t>M.0814</t>
  </si>
  <si>
    <t>M.0815</t>
  </si>
  <si>
    <t>M.0901</t>
  </si>
  <si>
    <t>M.0902</t>
  </si>
  <si>
    <t>M.0903</t>
  </si>
  <si>
    <t>M.0904</t>
  </si>
  <si>
    <t>M.0905</t>
  </si>
  <si>
    <t>M.0906</t>
  </si>
  <si>
    <t>M.0907</t>
  </si>
  <si>
    <t>M.0908</t>
  </si>
  <si>
    <t>M.0909</t>
  </si>
  <si>
    <t>2 PN</t>
  </si>
  <si>
    <t>M.0910</t>
  </si>
  <si>
    <t>M.0911</t>
  </si>
  <si>
    <t>M.0912</t>
  </si>
  <si>
    <t>M.0912A</t>
  </si>
  <si>
    <t>M.0914</t>
  </si>
  <si>
    <t>M.0915</t>
  </si>
  <si>
    <t>M.1001</t>
  </si>
  <si>
    <t>M.1002</t>
  </si>
  <si>
    <t>M.1003</t>
  </si>
  <si>
    <t>M.1004</t>
  </si>
  <si>
    <t>M.1005</t>
  </si>
  <si>
    <t>M.1006</t>
  </si>
  <si>
    <t>M.1007</t>
  </si>
  <si>
    <t>M.1008</t>
  </si>
  <si>
    <t>M.1009</t>
  </si>
  <si>
    <t>M.1010</t>
  </si>
  <si>
    <t>M.1011</t>
  </si>
  <si>
    <t>M.1012</t>
  </si>
  <si>
    <t>M.1012A</t>
  </si>
  <si>
    <t>M.1014</t>
  </si>
  <si>
    <t>M.1015</t>
  </si>
  <si>
    <t>M.1101</t>
  </si>
  <si>
    <t>M.1102</t>
  </si>
  <si>
    <t>M.1103</t>
  </si>
  <si>
    <t>M.1104</t>
  </si>
  <si>
    <t>M.1105</t>
  </si>
  <si>
    <t>M.1106</t>
  </si>
  <si>
    <t>M.1107</t>
  </si>
  <si>
    <t>M.1108</t>
  </si>
  <si>
    <t>M.1109</t>
  </si>
  <si>
    <t>M.1110</t>
  </si>
  <si>
    <t>M.1111</t>
  </si>
  <si>
    <t>M.1112</t>
  </si>
  <si>
    <t>M.1112A</t>
  </si>
  <si>
    <t>M.1114</t>
  </si>
  <si>
    <t>M.1115</t>
  </si>
  <si>
    <t>M.1201</t>
  </si>
  <si>
    <t>M.1202</t>
  </si>
  <si>
    <t>M.1203</t>
  </si>
  <si>
    <t>M.1204</t>
  </si>
  <si>
    <t>M.1205</t>
  </si>
  <si>
    <t>M.1206</t>
  </si>
  <si>
    <t>M.1207</t>
  </si>
  <si>
    <t>M.1208</t>
  </si>
  <si>
    <t>M.1209</t>
  </si>
  <si>
    <t>M.1210</t>
  </si>
  <si>
    <t>M.1211</t>
  </si>
  <si>
    <t>M.1212</t>
  </si>
  <si>
    <t>M.1212A</t>
  </si>
  <si>
    <t>M.1214</t>
  </si>
  <si>
    <t>M.1215</t>
  </si>
  <si>
    <t>M.12A01</t>
  </si>
  <si>
    <t>M.12A02</t>
  </si>
  <si>
    <t>M.12A03</t>
  </si>
  <si>
    <t>M.12A04</t>
  </si>
  <si>
    <t>M.12A05</t>
  </si>
  <si>
    <t>M.12A06</t>
  </si>
  <si>
    <t>M.12A07</t>
  </si>
  <si>
    <t>M.12A08</t>
  </si>
  <si>
    <t>M.12A09</t>
  </si>
  <si>
    <t>M.12A10</t>
  </si>
  <si>
    <t>M.12A11</t>
  </si>
  <si>
    <t>M.12A12</t>
  </si>
  <si>
    <t>M.12A12A</t>
  </si>
  <si>
    <t>M.12A14</t>
  </si>
  <si>
    <t>M.12A15</t>
  </si>
  <si>
    <t>M.1401</t>
  </si>
  <si>
    <t>M.1402</t>
  </si>
  <si>
    <t>M.1403</t>
  </si>
  <si>
    <t>M.1404</t>
  </si>
  <si>
    <t>M.1405</t>
  </si>
  <si>
    <t>M.1406</t>
  </si>
  <si>
    <t>M.1407</t>
  </si>
  <si>
    <t>M.1408</t>
  </si>
  <si>
    <t>M.1409</t>
  </si>
  <si>
    <t>M.1410</t>
  </si>
  <si>
    <t>M.1411</t>
  </si>
  <si>
    <t>M.1412</t>
  </si>
  <si>
    <t>M.1412A</t>
  </si>
  <si>
    <t>M.1414</t>
  </si>
  <si>
    <t>M.1415</t>
  </si>
  <si>
    <t>M.1501</t>
  </si>
  <si>
    <t>M.1502</t>
  </si>
  <si>
    <t>M.1503</t>
  </si>
  <si>
    <t>M.1504</t>
  </si>
  <si>
    <t>M.1505</t>
  </si>
  <si>
    <t>M.1506</t>
  </si>
  <si>
    <t>M.1507</t>
  </si>
  <si>
    <t>M.1508</t>
  </si>
  <si>
    <t>M.1509</t>
  </si>
  <si>
    <t>M.1510</t>
  </si>
  <si>
    <t>M.1511</t>
  </si>
  <si>
    <t>M.1512</t>
  </si>
  <si>
    <t>M.1512A</t>
  </si>
  <si>
    <t>M.1514</t>
  </si>
  <si>
    <t>M.1515</t>
  </si>
  <si>
    <t>M.1601</t>
  </si>
  <si>
    <t>M.1602</t>
  </si>
  <si>
    <t>M.1603</t>
  </si>
  <si>
    <t>M.1604</t>
  </si>
  <si>
    <t>M.1605</t>
  </si>
  <si>
    <t>M.1606</t>
  </si>
  <si>
    <t>M.1607</t>
  </si>
  <si>
    <t>M.1608</t>
  </si>
  <si>
    <t>M.1609</t>
  </si>
  <si>
    <t>M.1610</t>
  </si>
  <si>
    <t>M.1611</t>
  </si>
  <si>
    <t>M.1612</t>
  </si>
  <si>
    <t>M.1612A</t>
  </si>
  <si>
    <t>M.1614</t>
  </si>
  <si>
    <t>M.1615</t>
  </si>
  <si>
    <t>M.1701</t>
  </si>
  <si>
    <t>M.1702</t>
  </si>
  <si>
    <t>M.1703</t>
  </si>
  <si>
    <t>M.1704</t>
  </si>
  <si>
    <t>M.1705</t>
  </si>
  <si>
    <t>M.1706</t>
  </si>
  <si>
    <t>M.1707</t>
  </si>
  <si>
    <t>M.1708</t>
  </si>
  <si>
    <t>M.1709</t>
  </si>
  <si>
    <t>M.1710</t>
  </si>
  <si>
    <t>M.1711</t>
  </si>
  <si>
    <t>M.1712</t>
  </si>
  <si>
    <t>M.1712A</t>
  </si>
  <si>
    <t>M.1714</t>
  </si>
  <si>
    <t>M.1715</t>
  </si>
  <si>
    <t>M.1801</t>
  </si>
  <si>
    <t>M.1802</t>
  </si>
  <si>
    <t>M.1803</t>
  </si>
  <si>
    <t>M.1804</t>
  </si>
  <si>
    <t>M.1805</t>
  </si>
  <si>
    <t>M.1806</t>
  </si>
  <si>
    <t>M.1807</t>
  </si>
  <si>
    <t>M.1808</t>
  </si>
  <si>
    <t>M.1809</t>
  </si>
  <si>
    <t>M.1810</t>
  </si>
  <si>
    <t>M.1811</t>
  </si>
  <si>
    <t>M.1812</t>
  </si>
  <si>
    <t>M.1812A</t>
  </si>
  <si>
    <t>M.1814</t>
  </si>
  <si>
    <t>M.1815</t>
  </si>
  <si>
    <t>M.1901</t>
  </si>
  <si>
    <t>M.1902</t>
  </si>
  <si>
    <t>M.1903</t>
  </si>
  <si>
    <t>M.1904</t>
  </si>
  <si>
    <t>M.1905</t>
  </si>
  <si>
    <t>M.1906</t>
  </si>
  <si>
    <t>M.1907</t>
  </si>
  <si>
    <t>M.1908</t>
  </si>
  <si>
    <t>M.1909</t>
  </si>
  <si>
    <t>M.1910</t>
  </si>
  <si>
    <t>M.1911</t>
  </si>
  <si>
    <t>M.1912</t>
  </si>
  <si>
    <t>M.1912A</t>
  </si>
  <si>
    <t>M.1914</t>
  </si>
  <si>
    <t>M.1915</t>
  </si>
  <si>
    <t>M.2001</t>
  </si>
  <si>
    <t>M.2002</t>
  </si>
  <si>
    <t>M.2003</t>
  </si>
  <si>
    <t>M.2004</t>
  </si>
  <si>
    <t>M.2005</t>
  </si>
  <si>
    <t>M.2006</t>
  </si>
  <si>
    <t>M.2007</t>
  </si>
  <si>
    <t>M.2008</t>
  </si>
  <si>
    <t>M.2009</t>
  </si>
  <si>
    <t>M.2010</t>
  </si>
  <si>
    <t>M.2011</t>
  </si>
  <si>
    <t>M.2012</t>
  </si>
  <si>
    <t>M.2012A</t>
  </si>
  <si>
    <t>M.2014</t>
  </si>
  <si>
    <t>M.2015</t>
  </si>
  <si>
    <t>M.2101</t>
  </si>
  <si>
    <t>M.2102</t>
  </si>
  <si>
    <t>M.2103</t>
  </si>
  <si>
    <t>M.2104</t>
  </si>
  <si>
    <t>M.2105</t>
  </si>
  <si>
    <t>M.2106</t>
  </si>
  <si>
    <t>M.2107</t>
  </si>
  <si>
    <t>M.2108</t>
  </si>
  <si>
    <t>M.2109</t>
  </si>
  <si>
    <t>M.2110</t>
  </si>
  <si>
    <t>M.2111</t>
  </si>
  <si>
    <t>M.2112</t>
  </si>
  <si>
    <t>M.2112A</t>
  </si>
  <si>
    <t>M.2114</t>
  </si>
  <si>
    <t>M.2115</t>
  </si>
  <si>
    <t>M.2201</t>
  </si>
  <si>
    <t>M.2202</t>
  </si>
  <si>
    <t>M.2203</t>
  </si>
  <si>
    <t>M.2204</t>
  </si>
  <si>
    <t>M.2205</t>
  </si>
  <si>
    <t>M.2206</t>
  </si>
  <si>
    <t>M.2207</t>
  </si>
  <si>
    <t>M.2208</t>
  </si>
  <si>
    <t>M.2209</t>
  </si>
  <si>
    <t>M.2210</t>
  </si>
  <si>
    <t>M.2211</t>
  </si>
  <si>
    <t>M.2212</t>
  </si>
  <si>
    <t>M.2212A</t>
  </si>
  <si>
    <t>M.2214</t>
  </si>
  <si>
    <t>M.2215</t>
  </si>
  <si>
    <t>M.2301</t>
  </si>
  <si>
    <t>M.2302</t>
  </si>
  <si>
    <t>M.2303</t>
  </si>
  <si>
    <t>M.2304</t>
  </si>
  <si>
    <t>M.2305</t>
  </si>
  <si>
    <t>M.2306</t>
  </si>
  <si>
    <t>M.2307</t>
  </si>
  <si>
    <t>M.2308</t>
  </si>
  <si>
    <t>M.2309</t>
  </si>
  <si>
    <t>M.2310</t>
  </si>
  <si>
    <t>M.2311</t>
  </si>
  <si>
    <t>M.2312</t>
  </si>
  <si>
    <t>M.2312A</t>
  </si>
  <si>
    <t>M.2314</t>
  </si>
  <si>
    <t>M.2315</t>
  </si>
  <si>
    <t>M.2401</t>
  </si>
  <si>
    <t>M.2402</t>
  </si>
  <si>
    <t>M.2403</t>
  </si>
  <si>
    <t>M.2404</t>
  </si>
  <si>
    <t>M.2405</t>
  </si>
  <si>
    <t>M.2406</t>
  </si>
  <si>
    <t>M.2407</t>
  </si>
  <si>
    <t>M.2408</t>
  </si>
  <si>
    <t>M.2409</t>
  </si>
  <si>
    <t>M.2410</t>
  </si>
  <si>
    <t>M.2411</t>
  </si>
  <si>
    <t>M.2412</t>
  </si>
  <si>
    <t>M.2412A</t>
  </si>
  <si>
    <t>M.2414</t>
  </si>
  <si>
    <t>M.2415</t>
  </si>
  <si>
    <t>M.2501</t>
  </si>
  <si>
    <t>M.2502</t>
  </si>
  <si>
    <t>M.2503</t>
  </si>
  <si>
    <t>M.2504</t>
  </si>
  <si>
    <t>M.2505</t>
  </si>
  <si>
    <t>M.2506</t>
  </si>
  <si>
    <t>M.2507</t>
  </si>
  <si>
    <t>M.2508</t>
  </si>
  <si>
    <t>M.2509</t>
  </si>
  <si>
    <t>M.2510</t>
  </si>
  <si>
    <t>M.2511</t>
  </si>
  <si>
    <t>M.2512</t>
  </si>
  <si>
    <t>M.2512A</t>
  </si>
  <si>
    <t>M.2514</t>
  </si>
  <si>
    <t>M.2515</t>
  </si>
  <si>
    <t>M.2601</t>
  </si>
  <si>
    <t>M.2602</t>
  </si>
  <si>
    <t>M.2603</t>
  </si>
  <si>
    <t>M.2604</t>
  </si>
  <si>
    <t>M.2605</t>
  </si>
  <si>
    <t>M.2606</t>
  </si>
  <si>
    <t>M.2607</t>
  </si>
  <si>
    <t>M.2608</t>
  </si>
  <si>
    <t>M.2609</t>
  </si>
  <si>
    <t>M.2610</t>
  </si>
  <si>
    <t>M.2611</t>
  </si>
  <si>
    <t>M.2612</t>
  </si>
  <si>
    <t>M.2612A</t>
  </si>
  <si>
    <t>M.2614</t>
  </si>
  <si>
    <t>M.2615</t>
  </si>
  <si>
    <t>M.2701</t>
  </si>
  <si>
    <t>M.2702</t>
  </si>
  <si>
    <t>M.2703</t>
  </si>
  <si>
    <t>M.2704</t>
  </si>
  <si>
    <t>M.2705</t>
  </si>
  <si>
    <t>M.2706</t>
  </si>
  <si>
    <t>M.2707</t>
  </si>
  <si>
    <t>M.2708</t>
  </si>
  <si>
    <t>M.2709</t>
  </si>
  <si>
    <t>M.2710</t>
  </si>
  <si>
    <t>M.2711</t>
  </si>
  <si>
    <t>M.2712</t>
  </si>
  <si>
    <t>M.2712A</t>
  </si>
  <si>
    <t>M.2714</t>
  </si>
  <si>
    <t>M.2715</t>
  </si>
  <si>
    <t>M.2801</t>
  </si>
  <si>
    <t>M.2802</t>
  </si>
  <si>
    <t>M.2803</t>
  </si>
  <si>
    <t>M.2804</t>
  </si>
  <si>
    <t>M.2805</t>
  </si>
  <si>
    <t>M.2806</t>
  </si>
  <si>
    <t>M.2807</t>
  </si>
  <si>
    <t>M.2808</t>
  </si>
  <si>
    <t>M.2809</t>
  </si>
  <si>
    <t>M.2810</t>
  </si>
  <si>
    <t>M.2811</t>
  </si>
  <si>
    <t>M.2812</t>
  </si>
  <si>
    <t>M.2812A</t>
  </si>
  <si>
    <t>M.2814</t>
  </si>
  <si>
    <t>M.2815</t>
  </si>
  <si>
    <t>M.2901</t>
  </si>
  <si>
    <t>M.2902</t>
  </si>
  <si>
    <t>M.2903</t>
  </si>
  <si>
    <t>M.2904</t>
  </si>
  <si>
    <t>M.2905</t>
  </si>
  <si>
    <t>M.2906</t>
  </si>
  <si>
    <t>M.2907</t>
  </si>
  <si>
    <t>M.2908</t>
  </si>
  <si>
    <t>M.2909</t>
  </si>
  <si>
    <t>Nam</t>
  </si>
  <si>
    <t>M.2910</t>
  </si>
  <si>
    <t>M.2911</t>
  </si>
  <si>
    <t>M.2912</t>
  </si>
  <si>
    <t>M.2912A</t>
  </si>
  <si>
    <t>Giá trị căn hộ (bao gồm VAT)</t>
  </si>
  <si>
    <t>Đơn giá (đã bao gồm VAT)</t>
  </si>
  <si>
    <t>KHU NHÀ Ở XÃ HỘI 384 LÊ THÁNH TÔNG</t>
  </si>
  <si>
    <t>% thanh toán</t>
  </si>
  <si>
    <t>Lũy kế % Thanh toán</t>
  </si>
  <si>
    <t>*Thời gian và tiến độ thanh toán trên là dự kiến, có thể thay đổi tuỳ theo tiến độ xây dựng thực tế</t>
  </si>
  <si>
    <t>TIẾN ĐỘ THANH TOÁN TOÀ CT1
DỰ ÁN KHU NHÀ Ở XÃ HỘI 384 LÊ THÁNH TÔNG</t>
  </si>
  <si>
    <t xml:space="preserve">- </t>
  </si>
  <si>
    <t xml:space="preserve">Tổng cộng 100% giá bán căn hộ và 2% kinh phí bảo trì </t>
  </si>
  <si>
    <t>Ký HĐMB</t>
  </si>
  <si>
    <t>15/11/2023</t>
  </si>
  <si>
    <t>15/01/2024</t>
  </si>
  <si>
    <t>15/03/2024</t>
  </si>
  <si>
    <t>15/05/2024</t>
  </si>
  <si>
    <t>Dự kiến tháng 11/2024</t>
  </si>
  <si>
    <r>
      <t>I. Mã căn hộ (</t>
    </r>
    <r>
      <rPr>
        <sz val="10"/>
        <color rgb="FF000000"/>
        <rFont val="Times New Roman"/>
        <family val="1"/>
      </rPr>
      <t>Điền/chọn thông tin các ô bôi vàng)</t>
    </r>
  </si>
  <si>
    <t>60 ngày kể từ ngày cất nóc</t>
  </si>
  <si>
    <t>Khách hàng nhận bàn giao căn hộ</t>
  </si>
  <si>
    <t xml:space="preserve">Khi có thông báo nhận hồ sơ làm sổ </t>
  </si>
  <si>
    <t>Thi công đến sàn tầng 15</t>
  </si>
  <si>
    <t>Thi công đến sàn tầng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</si>
</sst>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000%"/>
    <numFmt numFmtId="172" formatCode="0.0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</font>
    <font>
      <sz val="11"/>
      <name val="Calibri"/>
      <family val="2"/>
      <charset val="204"/>
    </font>
    <font>
      <b/>
      <sz val="15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u/>
      <sz val="10"/>
      <color rgb="FF000000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b/>
      <sz val="21"/>
      <color rgb="FF000000"/>
      <name val="Times New Roman"/>
      <family val="1"/>
    </font>
    <font>
      <b/>
      <sz val="18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&quot;Times New Roman&quot;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theme="0"/>
        <bgColor rgb="FF93C47D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1C232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000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14">
    <xf numFmtId="0" fontId="0" fillId="0" borderId="0" xfId="0"/>
    <xf numFmtId="9" fontId="0" fillId="0" borderId="0" xfId="2" applyFont="1"/>
    <xf numFmtId="0" fontId="4" fillId="0" borderId="0" xfId="3" applyFont="1"/>
    <xf numFmtId="0" fontId="4" fillId="0" borderId="0" xfId="3" applyFont="1" applyAlignment="1">
      <alignment wrapText="1"/>
    </xf>
    <xf numFmtId="164" fontId="4" fillId="0" borderId="0" xfId="4" applyNumberFormat="1" applyFont="1"/>
    <xf numFmtId="0" fontId="5" fillId="0" borderId="0" xfId="3" applyFont="1"/>
    <xf numFmtId="0" fontId="3" fillId="0" borderId="0" xfId="3"/>
    <xf numFmtId="0" fontId="5" fillId="0" borderId="0" xfId="3" applyFont="1" applyAlignment="1">
      <alignment vertical="center"/>
    </xf>
    <xf numFmtId="0" fontId="9" fillId="2" borderId="3" xfId="3" applyFont="1" applyFill="1" applyBorder="1" applyAlignment="1">
      <alignment horizontal="center" vertical="center"/>
    </xf>
    <xf numFmtId="0" fontId="3" fillId="0" borderId="0" xfId="3" applyAlignment="1">
      <alignment vertical="center"/>
    </xf>
    <xf numFmtId="14" fontId="4" fillId="2" borderId="1" xfId="4" applyNumberFormat="1" applyFont="1" applyFill="1" applyBorder="1" applyAlignment="1">
      <alignment horizontal="center" vertical="center"/>
    </xf>
    <xf numFmtId="14" fontId="4" fillId="0" borderId="1" xfId="4" applyNumberFormat="1" applyFont="1" applyFill="1" applyBorder="1" applyAlignment="1">
      <alignment horizontal="center" vertical="center"/>
    </xf>
    <xf numFmtId="164" fontId="4" fillId="0" borderId="1" xfId="4" applyNumberFormat="1" applyFont="1" applyFill="1" applyBorder="1" applyAlignment="1">
      <alignment horizontal="left" vertical="center"/>
    </xf>
    <xf numFmtId="164" fontId="4" fillId="0" borderId="1" xfId="4" applyNumberFormat="1" applyFont="1" applyFill="1" applyBorder="1" applyAlignment="1">
      <alignment horizontal="center" vertical="center"/>
    </xf>
    <xf numFmtId="164" fontId="11" fillId="0" borderId="0" xfId="3" applyNumberFormat="1" applyFont="1" applyAlignment="1">
      <alignment vertical="center"/>
    </xf>
    <xf numFmtId="0" fontId="11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164" fontId="4" fillId="0" borderId="7" xfId="4" applyNumberFormat="1" applyFont="1" applyFill="1" applyBorder="1" applyAlignment="1">
      <alignment horizontal="center" vertical="center"/>
    </xf>
    <xf numFmtId="0" fontId="4" fillId="0" borderId="3" xfId="3" applyFont="1" applyBorder="1" applyAlignment="1">
      <alignment horizontal="center" vertical="center" wrapText="1"/>
    </xf>
    <xf numFmtId="9" fontId="13" fillId="0" borderId="3" xfId="3" applyNumberFormat="1" applyFont="1" applyBorder="1" applyAlignment="1">
      <alignment horizontal="center" vertical="center"/>
    </xf>
    <xf numFmtId="164" fontId="4" fillId="0" borderId="3" xfId="4" applyNumberFormat="1" applyFont="1" applyBorder="1" applyAlignment="1">
      <alignment horizontal="left" vertical="center"/>
    </xf>
    <xf numFmtId="0" fontId="5" fillId="0" borderId="0" xfId="3" applyFont="1" applyAlignment="1">
      <alignment vertical="center" wrapText="1"/>
    </xf>
    <xf numFmtId="0" fontId="3" fillId="0" borderId="0" xfId="3" applyAlignment="1">
      <alignment vertical="center" wrapText="1"/>
    </xf>
    <xf numFmtId="165" fontId="4" fillId="0" borderId="0" xfId="5" applyNumberFormat="1" applyFont="1"/>
    <xf numFmtId="0" fontId="8" fillId="0" borderId="0" xfId="3" applyFont="1" applyAlignment="1">
      <alignment horizontal="center"/>
    </xf>
    <xf numFmtId="0" fontId="8" fillId="0" borderId="0" xfId="3" applyFont="1" applyAlignment="1">
      <alignment horizontal="left"/>
    </xf>
    <xf numFmtId="0" fontId="8" fillId="0" borderId="0" xfId="3" applyFont="1" applyAlignment="1">
      <alignment horizontal="center" wrapText="1"/>
    </xf>
    <xf numFmtId="164" fontId="8" fillId="0" borderId="0" xfId="4" applyNumberFormat="1" applyFont="1" applyAlignment="1">
      <alignment horizontal="center" vertical="center"/>
    </xf>
    <xf numFmtId="0" fontId="8" fillId="0" borderId="0" xfId="3" applyFont="1"/>
    <xf numFmtId="164" fontId="10" fillId="0" borderId="3" xfId="1" applyNumberFormat="1" applyFont="1" applyFill="1" applyBorder="1" applyAlignment="1">
      <alignment horizontal="center" vertical="center"/>
    </xf>
    <xf numFmtId="164" fontId="8" fillId="0" borderId="3" xfId="1" applyNumberFormat="1" applyFont="1" applyFill="1" applyBorder="1" applyAlignment="1">
      <alignment horizontal="left" vertical="center"/>
    </xf>
    <xf numFmtId="9" fontId="4" fillId="0" borderId="3" xfId="3" applyNumberFormat="1" applyFont="1" applyBorder="1" applyAlignment="1">
      <alignment horizontal="center" vertical="center"/>
    </xf>
    <xf numFmtId="9" fontId="4" fillId="4" borderId="3" xfId="3" applyNumberFormat="1" applyFont="1" applyFill="1" applyBorder="1" applyAlignment="1">
      <alignment horizontal="center" vertical="center" wrapText="1"/>
    </xf>
    <xf numFmtId="0" fontId="13" fillId="0" borderId="3" xfId="3" applyFont="1" applyBorder="1" applyAlignment="1">
      <alignment vertical="center"/>
    </xf>
    <xf numFmtId="0" fontId="14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14" fontId="14" fillId="0" borderId="0" xfId="3" applyNumberFormat="1" applyFont="1" applyAlignment="1">
      <alignment vertical="center"/>
    </xf>
    <xf numFmtId="14" fontId="14" fillId="0" borderId="0" xfId="3" applyNumberFormat="1" applyFont="1" applyAlignment="1">
      <alignment vertical="center" wrapText="1"/>
    </xf>
    <xf numFmtId="0" fontId="17" fillId="0" borderId="0" xfId="3" applyFont="1" applyAlignment="1">
      <alignment vertical="center" wrapText="1"/>
    </xf>
    <xf numFmtId="16" fontId="14" fillId="0" borderId="0" xfId="3" applyNumberFormat="1" applyFont="1" applyAlignment="1">
      <alignment vertical="center" wrapText="1"/>
    </xf>
    <xf numFmtId="16" fontId="14" fillId="0" borderId="0" xfId="3" applyNumberFormat="1" applyFont="1" applyAlignment="1">
      <alignment vertical="center"/>
    </xf>
    <xf numFmtId="0" fontId="17" fillId="0" borderId="0" xfId="3" applyFont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8" fillId="3" borderId="3" xfId="3" applyFont="1" applyFill="1" applyBorder="1" applyAlignment="1">
      <alignment horizontal="center" vertical="center"/>
    </xf>
    <xf numFmtId="0" fontId="8" fillId="3" borderId="3" xfId="3" applyFont="1" applyFill="1" applyBorder="1" applyAlignment="1">
      <alignment horizontal="center" vertical="center" wrapText="1"/>
    </xf>
    <xf numFmtId="9" fontId="8" fillId="3" borderId="3" xfId="3" applyNumberFormat="1" applyFont="1" applyFill="1" applyBorder="1" applyAlignment="1">
      <alignment horizontal="center" vertical="center"/>
    </xf>
    <xf numFmtId="164" fontId="8" fillId="3" borderId="3" xfId="4" applyNumberFormat="1" applyFont="1" applyFill="1" applyBorder="1" applyAlignment="1">
      <alignment horizontal="center" vertical="center"/>
    </xf>
    <xf numFmtId="9" fontId="10" fillId="0" borderId="3" xfId="0" applyNumberFormat="1" applyFont="1" applyBorder="1" applyAlignment="1">
      <alignment vertical="center"/>
    </xf>
    <xf numFmtId="14" fontId="10" fillId="0" borderId="3" xfId="0" applyNumberFormat="1" applyFont="1" applyBorder="1" applyAlignment="1">
      <alignment horizontal="center" vertical="center" wrapText="1"/>
    </xf>
    <xf numFmtId="14" fontId="4" fillId="0" borderId="3" xfId="3" applyNumberFormat="1" applyFont="1" applyBorder="1" applyAlignment="1">
      <alignment horizontal="center" vertical="center"/>
    </xf>
    <xf numFmtId="43" fontId="4" fillId="4" borderId="1" xfId="4" applyFont="1" applyFill="1" applyBorder="1" applyAlignment="1">
      <alignment horizontal="center" vertical="center"/>
    </xf>
    <xf numFmtId="0" fontId="8" fillId="3" borderId="13" xfId="3" applyFont="1" applyFill="1" applyBorder="1" applyAlignment="1">
      <alignment horizontal="center" vertical="center"/>
    </xf>
    <xf numFmtId="0" fontId="4" fillId="0" borderId="13" xfId="3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3" xfId="0" quotePrefix="1" applyFont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4" fontId="21" fillId="6" borderId="1" xfId="0" applyNumberFormat="1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/>
    </xf>
    <xf numFmtId="4" fontId="10" fillId="10" borderId="1" xfId="0" applyNumberFormat="1" applyFont="1" applyFill="1" applyBorder="1" applyAlignment="1">
      <alignment horizontal="center" vertical="center"/>
    </xf>
    <xf numFmtId="3" fontId="10" fillId="10" borderId="1" xfId="0" applyNumberFormat="1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/>
    </xf>
    <xf numFmtId="0" fontId="0" fillId="4" borderId="0" xfId="0" applyFill="1"/>
    <xf numFmtId="0" fontId="15" fillId="8" borderId="1" xfId="0" applyFont="1" applyFill="1" applyBorder="1" applyAlignment="1">
      <alignment horizontal="center" vertical="center"/>
    </xf>
    <xf numFmtId="4" fontId="15" fillId="8" borderId="1" xfId="0" applyNumberFormat="1" applyFont="1" applyFill="1" applyBorder="1" applyAlignment="1">
      <alignment horizontal="center" vertical="center"/>
    </xf>
    <xf numFmtId="4" fontId="10" fillId="8" borderId="1" xfId="0" applyNumberFormat="1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/>
    </xf>
    <xf numFmtId="4" fontId="15" fillId="10" borderId="1" xfId="0" applyNumberFormat="1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4" fontId="15" fillId="11" borderId="1" xfId="0" applyNumberFormat="1" applyFont="1" applyFill="1" applyBorder="1" applyAlignment="1">
      <alignment horizontal="center" vertical="center"/>
    </xf>
    <xf numFmtId="4" fontId="10" fillId="11" borderId="1" xfId="0" applyNumberFormat="1" applyFont="1" applyFill="1" applyBorder="1" applyAlignment="1">
      <alignment horizontal="center" vertical="center"/>
    </xf>
    <xf numFmtId="0" fontId="22" fillId="11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4" fontId="15" fillId="7" borderId="1" xfId="0" applyNumberFormat="1" applyFont="1" applyFill="1" applyBorder="1" applyAlignment="1">
      <alignment horizontal="center" vertical="center"/>
    </xf>
    <xf numFmtId="4" fontId="10" fillId="7" borderId="1" xfId="0" applyNumberFormat="1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4" fontId="15" fillId="9" borderId="1" xfId="0" applyNumberFormat="1" applyFont="1" applyFill="1" applyBorder="1" applyAlignment="1">
      <alignment horizontal="center" vertical="center"/>
    </xf>
    <xf numFmtId="4" fontId="10" fillId="9" borderId="1" xfId="0" applyNumberFormat="1" applyFont="1" applyFill="1" applyBorder="1" applyAlignment="1">
      <alignment horizontal="center" vertical="center"/>
    </xf>
    <xf numFmtId="0" fontId="22" fillId="8" borderId="9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4" fontId="15" fillId="12" borderId="1" xfId="0" applyNumberFormat="1" applyFont="1" applyFill="1" applyBorder="1" applyAlignment="1">
      <alignment horizontal="center" vertical="center"/>
    </xf>
    <xf numFmtId="4" fontId="10" fillId="12" borderId="1" xfId="0" applyNumberFormat="1" applyFont="1" applyFill="1" applyBorder="1" applyAlignment="1">
      <alignment horizontal="center" vertical="center"/>
    </xf>
    <xf numFmtId="0" fontId="22" fillId="12" borderId="1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right"/>
    </xf>
    <xf numFmtId="0" fontId="10" fillId="0" borderId="3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4" fillId="0" borderId="13" xfId="3" applyFont="1" applyBorder="1" applyAlignment="1">
      <alignment horizontal="center" vertical="center" wrapText="1"/>
    </xf>
    <xf numFmtId="0" fontId="15" fillId="0" borderId="7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8" fillId="0" borderId="0" xfId="3" applyFont="1" applyAlignment="1">
      <alignment horizontal="center"/>
    </xf>
    <xf numFmtId="0" fontId="8" fillId="0" borderId="5" xfId="3" applyFont="1" applyBorder="1" applyAlignment="1">
      <alignment horizontal="left" vertical="center"/>
    </xf>
    <xf numFmtId="0" fontId="13" fillId="0" borderId="5" xfId="3" applyFont="1" applyBorder="1" applyAlignment="1">
      <alignment horizontal="left" vertical="center"/>
    </xf>
    <xf numFmtId="0" fontId="13" fillId="0" borderId="6" xfId="3" applyFont="1" applyBorder="1" applyAlignment="1">
      <alignment horizontal="left" vertical="center"/>
    </xf>
    <xf numFmtId="0" fontId="13" fillId="0" borderId="3" xfId="3" applyFont="1" applyBorder="1" applyAlignment="1">
      <alignment horizontal="left" vertical="center"/>
    </xf>
    <xf numFmtId="0" fontId="8" fillId="0" borderId="0" xfId="3" applyFont="1" applyAlignment="1">
      <alignment horizontal="center" wrapText="1"/>
    </xf>
    <xf numFmtId="0" fontId="8" fillId="3" borderId="8" xfId="3" applyFont="1" applyFill="1" applyBorder="1" applyAlignment="1">
      <alignment horizontal="center" vertical="center"/>
    </xf>
    <xf numFmtId="0" fontId="8" fillId="3" borderId="13" xfId="3" applyFont="1" applyFill="1" applyBorder="1" applyAlignment="1">
      <alignment horizontal="center" vertical="center"/>
    </xf>
    <xf numFmtId="0" fontId="4" fillId="0" borderId="1" xfId="3" applyFont="1" applyBorder="1" applyAlignment="1">
      <alignment horizontal="left" vertical="center"/>
    </xf>
    <xf numFmtId="0" fontId="8" fillId="0" borderId="1" xfId="3" applyFont="1" applyBorder="1" applyAlignment="1">
      <alignment horizontal="left" vertical="center"/>
    </xf>
    <xf numFmtId="0" fontId="6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8" fillId="0" borderId="2" xfId="3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 wrapText="1"/>
    </xf>
    <xf numFmtId="0" fontId="18" fillId="5" borderId="11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8" fillId="5" borderId="12" xfId="0" applyFont="1" applyFill="1" applyBorder="1" applyAlignment="1">
      <alignment horizontal="center" vertical="center"/>
    </xf>
    <xf numFmtId="0" fontId="18" fillId="5" borderId="10" xfId="0" applyFont="1" applyFill="1" applyBorder="1" applyAlignment="1">
      <alignment horizontal="center" vertical="center"/>
    </xf>
    <xf numFmtId="0" fontId="15" fillId="0" borderId="0" xfId="3" quotePrefix="1" applyFont="1" applyAlignment="1">
      <alignment horizontal="center" vertical="center"/>
    </xf>
    <xf numFmtId="172" fontId="0" fillId="4" borderId="0" xfId="1" applyNumberFormat="1" applyFont="1" applyFill="1"/>
  </cellXfs>
  <cellStyles count="6">
    <cellStyle name="Comma" xfId="1" builtinId="3"/>
    <cellStyle name="Comma 2" xfId="4" xr:uid="{D8456110-6986-453F-B615-5976E62A903C}"/>
    <cellStyle name="Normal" xfId="0" builtinId="0"/>
    <cellStyle name="Normal 2" xfId="3" xr:uid="{F2449A16-F4D5-4288-8AD5-2F31CE6C43A0}"/>
    <cellStyle name="Percent" xfId="2" builtinId="5"/>
    <cellStyle name="Percent 2" xfId="5" xr:uid="{CF3915A9-1053-46F4-AF65-1A4901862054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965D9-798D-4A85-92E1-75833EB0377C}">
  <dimension ref="A1:F11"/>
  <sheetViews>
    <sheetView showGridLines="0" zoomScale="82" workbookViewId="0">
      <selection activeCell="J9" sqref="J9"/>
    </sheetView>
  </sheetViews>
  <sheetFormatPr defaultRowHeight="14.25"/>
  <cols>
    <col min="1" max="1" width="9.1328125" style="55"/>
    <col min="2" max="3" width="22.265625" customWidth="1"/>
    <col min="4" max="4" width="22.265625" style="1" customWidth="1"/>
    <col min="5" max="6" width="22.265625" customWidth="1"/>
  </cols>
  <sheetData>
    <row r="1" spans="1:6" ht="61.9" customHeight="1">
      <c r="A1" s="88" t="s">
        <v>440</v>
      </c>
      <c r="B1" s="89"/>
      <c r="C1" s="89"/>
      <c r="D1" s="89"/>
      <c r="E1" s="89"/>
      <c r="F1" s="89"/>
    </row>
    <row r="2" spans="1:6" ht="27" customHeight="1">
      <c r="A2" s="45" t="s">
        <v>38</v>
      </c>
      <c r="B2" s="53" t="s">
        <v>0</v>
      </c>
      <c r="C2" s="45" t="s">
        <v>437</v>
      </c>
      <c r="D2" s="46" t="s">
        <v>1</v>
      </c>
      <c r="E2" s="47" t="s">
        <v>438</v>
      </c>
      <c r="F2" s="45" t="s">
        <v>19</v>
      </c>
    </row>
    <row r="3" spans="1:6" ht="32.450000000000003" customHeight="1">
      <c r="A3" s="44">
        <v>1</v>
      </c>
      <c r="B3" s="54" t="s">
        <v>2</v>
      </c>
      <c r="C3" s="42" t="s">
        <v>3</v>
      </c>
      <c r="D3" s="18" t="s">
        <v>21</v>
      </c>
      <c r="E3" s="31">
        <v>0.1</v>
      </c>
      <c r="F3" s="51" t="s">
        <v>443</v>
      </c>
    </row>
    <row r="4" spans="1:6" ht="32.450000000000003" customHeight="1">
      <c r="A4" s="44">
        <v>2</v>
      </c>
      <c r="B4" s="54" t="s">
        <v>4</v>
      </c>
      <c r="C4" s="49" t="s">
        <v>5</v>
      </c>
      <c r="D4" s="43" t="s">
        <v>453</v>
      </c>
      <c r="E4" s="32">
        <v>0.3</v>
      </c>
      <c r="F4" s="50" t="s">
        <v>444</v>
      </c>
    </row>
    <row r="5" spans="1:6" ht="32.450000000000003" customHeight="1">
      <c r="A5" s="44">
        <v>3</v>
      </c>
      <c r="B5" s="54" t="s">
        <v>6</v>
      </c>
      <c r="C5" s="42" t="s">
        <v>3</v>
      </c>
      <c r="D5" s="43" t="s">
        <v>454</v>
      </c>
      <c r="E5" s="32">
        <v>0.4</v>
      </c>
      <c r="F5" s="50" t="s">
        <v>445</v>
      </c>
    </row>
    <row r="6" spans="1:6" ht="32.450000000000003" customHeight="1">
      <c r="A6" s="44">
        <v>4</v>
      </c>
      <c r="B6" s="54" t="s">
        <v>7</v>
      </c>
      <c r="C6" s="42" t="s">
        <v>8</v>
      </c>
      <c r="D6" s="44" t="s">
        <v>34</v>
      </c>
      <c r="E6" s="32">
        <v>0.55000000000000004</v>
      </c>
      <c r="F6" s="18" t="s">
        <v>446</v>
      </c>
    </row>
    <row r="7" spans="1:6" ht="32.450000000000003" customHeight="1">
      <c r="A7" s="44">
        <v>5</v>
      </c>
      <c r="B7" s="54" t="s">
        <v>9</v>
      </c>
      <c r="C7" s="42" t="s">
        <v>8</v>
      </c>
      <c r="D7" s="56" t="s">
        <v>441</v>
      </c>
      <c r="E7" s="32">
        <v>0.7</v>
      </c>
      <c r="F7" s="43" t="s">
        <v>447</v>
      </c>
    </row>
    <row r="8" spans="1:6" ht="32.450000000000003" customHeight="1">
      <c r="A8" s="87">
        <v>6</v>
      </c>
      <c r="B8" s="90" t="s">
        <v>11</v>
      </c>
      <c r="C8" s="42" t="s">
        <v>10</v>
      </c>
      <c r="D8" s="91" t="s">
        <v>22</v>
      </c>
      <c r="E8" s="32">
        <v>0.95</v>
      </c>
      <c r="F8" s="93" t="s">
        <v>448</v>
      </c>
    </row>
    <row r="9" spans="1:6" ht="32.450000000000003" customHeight="1">
      <c r="A9" s="87"/>
      <c r="B9" s="90"/>
      <c r="C9" s="42" t="s">
        <v>31</v>
      </c>
      <c r="D9" s="92"/>
      <c r="E9" s="32">
        <v>0.02</v>
      </c>
      <c r="F9" s="93"/>
    </row>
    <row r="10" spans="1:6" ht="32.450000000000003" customHeight="1">
      <c r="A10" s="44">
        <v>7</v>
      </c>
      <c r="B10" s="54" t="s">
        <v>12</v>
      </c>
      <c r="C10" s="49" t="s">
        <v>13</v>
      </c>
      <c r="D10" s="44" t="s">
        <v>35</v>
      </c>
      <c r="E10" s="32">
        <v>1</v>
      </c>
      <c r="F10" s="18" t="s">
        <v>452</v>
      </c>
    </row>
    <row r="11" spans="1:6" ht="19.899999999999999" customHeight="1">
      <c r="B11" s="86" t="s">
        <v>439</v>
      </c>
      <c r="C11" s="86"/>
      <c r="D11" s="86"/>
      <c r="E11" s="86"/>
      <c r="F11" s="86"/>
    </row>
  </sheetData>
  <mergeCells count="6">
    <mergeCell ref="B11:F11"/>
    <mergeCell ref="A8:A9"/>
    <mergeCell ref="A1:F1"/>
    <mergeCell ref="B8:B9"/>
    <mergeCell ref="D8:D9"/>
    <mergeCell ref="F8:F9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5F1DA-8CA7-463E-A52B-B564B3652F2B}">
  <dimension ref="A1:R41"/>
  <sheetViews>
    <sheetView showGridLines="0" workbookViewId="0">
      <selection activeCell="F25" sqref="F25"/>
    </sheetView>
  </sheetViews>
  <sheetFormatPr defaultColWidth="8.86328125" defaultRowHeight="14.25"/>
  <cols>
    <col min="1" max="1" width="19.59765625" style="2" customWidth="1"/>
    <col min="2" max="2" width="25.59765625" style="2" customWidth="1"/>
    <col min="3" max="3" width="26.3984375" style="3" customWidth="1"/>
    <col min="4" max="4" width="14.3984375" style="2" customWidth="1"/>
    <col min="5" max="5" width="20.59765625" style="2" customWidth="1"/>
    <col min="6" max="6" width="17.1328125" style="4" customWidth="1"/>
    <col min="7" max="7" width="12.59765625" style="6" hidden="1" customWidth="1"/>
    <col min="8" max="8" width="10.73046875" style="6" bestFit="1" customWidth="1"/>
    <col min="9" max="17" width="8.86328125" style="6"/>
    <col min="18" max="18" width="12.86328125" style="6" customWidth="1"/>
    <col min="19" max="16384" width="8.86328125" style="6"/>
  </cols>
  <sheetData>
    <row r="1" spans="1:18"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.75">
      <c r="A2" s="104" t="s">
        <v>14</v>
      </c>
      <c r="B2" s="104"/>
      <c r="C2" s="104"/>
      <c r="D2" s="104"/>
      <c r="E2" s="104"/>
      <c r="F2" s="10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18" customHeight="1">
      <c r="A3" s="105" t="s">
        <v>26</v>
      </c>
      <c r="B3" s="105"/>
      <c r="C3" s="105"/>
      <c r="D3" s="105"/>
      <c r="E3" s="105"/>
      <c r="F3" s="10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8" customHeight="1">
      <c r="A4" s="2" t="s">
        <v>27</v>
      </c>
      <c r="G4" s="5"/>
      <c r="H4" s="7"/>
      <c r="I4" s="7"/>
      <c r="J4" s="5"/>
      <c r="K4" s="5"/>
      <c r="L4" s="5"/>
      <c r="M4" s="5"/>
      <c r="N4" s="5"/>
      <c r="O4" s="5"/>
      <c r="P4" s="5"/>
      <c r="Q4" s="5"/>
      <c r="R4" s="5"/>
    </row>
    <row r="5" spans="1:18" s="9" customFormat="1">
      <c r="A5" s="103" t="s">
        <v>449</v>
      </c>
      <c r="B5" s="103"/>
      <c r="C5" s="103"/>
      <c r="D5" s="103"/>
      <c r="E5" s="106"/>
      <c r="F5" s="8"/>
      <c r="G5" s="34"/>
      <c r="H5" s="34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s="9" customFormat="1">
      <c r="A6" s="107" t="s">
        <v>36</v>
      </c>
      <c r="B6" s="107"/>
      <c r="C6" s="107"/>
      <c r="D6" s="107"/>
      <c r="E6" s="107"/>
      <c r="F6" s="52" t="e">
        <f>VLOOKUP(F5,'Bảng giá '!B4:H376,7,0)</f>
        <v>#N/A</v>
      </c>
      <c r="G6" s="34"/>
      <c r="H6" s="34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s="9" customFormat="1">
      <c r="A7" s="107" t="s">
        <v>15</v>
      </c>
      <c r="B7" s="107"/>
      <c r="C7" s="107"/>
      <c r="D7" s="107"/>
      <c r="E7" s="107"/>
      <c r="F7" s="10"/>
      <c r="G7" s="34"/>
      <c r="H7" s="34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s="9" customFormat="1">
      <c r="A8" s="102" t="s">
        <v>28</v>
      </c>
      <c r="B8" s="102"/>
      <c r="C8" s="102"/>
      <c r="D8" s="102"/>
      <c r="E8" s="102"/>
      <c r="F8" s="11"/>
      <c r="G8" s="34"/>
      <c r="H8" s="34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s="9" customFormat="1">
      <c r="A9" s="103" t="s">
        <v>16</v>
      </c>
      <c r="B9" s="103"/>
      <c r="C9" s="103"/>
      <c r="D9" s="103"/>
      <c r="E9" s="103"/>
      <c r="F9" s="12"/>
      <c r="G9" s="34"/>
      <c r="H9" s="34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s="9" customFormat="1">
      <c r="A10" s="102" t="s">
        <v>29</v>
      </c>
      <c r="B10" s="102"/>
      <c r="C10" s="102"/>
      <c r="D10" s="102"/>
      <c r="E10" s="102"/>
      <c r="F10" s="52" t="e">
        <f>VLOOKUP(F5,'Bảng giá '!B4:J376,9,0)</f>
        <v>#N/A</v>
      </c>
      <c r="G10" s="34"/>
      <c r="H10" s="34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s="9" customFormat="1">
      <c r="A11" s="102" t="s">
        <v>30</v>
      </c>
      <c r="B11" s="102"/>
      <c r="C11" s="102"/>
      <c r="D11" s="102"/>
      <c r="E11" s="102"/>
      <c r="F11" s="13">
        <v>18857000</v>
      </c>
      <c r="G11" s="34"/>
      <c r="H11" s="34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s="9" customFormat="1">
      <c r="A12" s="103" t="s">
        <v>17</v>
      </c>
      <c r="B12" s="103"/>
      <c r="C12" s="103"/>
      <c r="D12" s="103"/>
      <c r="E12" s="103"/>
      <c r="F12" s="29" t="e">
        <f>F10*F11</f>
        <v>#N/A</v>
      </c>
      <c r="G12" s="34"/>
      <c r="H12" s="34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s="9" customFormat="1">
      <c r="A13" s="95" t="s">
        <v>18</v>
      </c>
      <c r="B13" s="95"/>
      <c r="C13" s="95"/>
      <c r="D13" s="96"/>
      <c r="E13" s="97"/>
      <c r="F13" s="17"/>
      <c r="G13" s="34"/>
      <c r="H13" s="34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s="16" customFormat="1" ht="35.450000000000003" customHeight="1">
      <c r="A14" s="100" t="s">
        <v>0</v>
      </c>
      <c r="B14" s="101"/>
      <c r="C14" s="46" t="s">
        <v>1</v>
      </c>
      <c r="D14" s="47" t="s">
        <v>437</v>
      </c>
      <c r="E14" s="45" t="s">
        <v>19</v>
      </c>
      <c r="F14" s="48" t="s">
        <v>20</v>
      </c>
      <c r="G14" s="35"/>
      <c r="H14" s="3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 s="9" customFormat="1" ht="35.450000000000003" customHeight="1">
      <c r="A15" s="18" t="s">
        <v>2</v>
      </c>
      <c r="B15" s="42" t="s">
        <v>3</v>
      </c>
      <c r="C15" s="18" t="s">
        <v>21</v>
      </c>
      <c r="D15" s="31">
        <v>0.1</v>
      </c>
      <c r="E15" s="51" t="s">
        <v>443</v>
      </c>
      <c r="F15" s="20" t="e">
        <f>ROUND($F$12*D15,0)</f>
        <v>#N/A</v>
      </c>
      <c r="G15" s="36"/>
      <c r="H15" s="34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s="22" customFormat="1" ht="35.450000000000003" customHeight="1">
      <c r="A16" s="18" t="s">
        <v>4</v>
      </c>
      <c r="B16" s="49" t="s">
        <v>5</v>
      </c>
      <c r="C16" s="43" t="s">
        <v>32</v>
      </c>
      <c r="D16" s="32">
        <v>0.2</v>
      </c>
      <c r="E16" s="50" t="s">
        <v>444</v>
      </c>
      <c r="F16" s="20" t="e">
        <f t="shared" ref="F16:F22" si="0">ROUND($F$12*D16,0)</f>
        <v>#N/A</v>
      </c>
      <c r="G16" s="37"/>
      <c r="H16" s="38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1:18" s="22" customFormat="1" ht="35.450000000000003" customHeight="1">
      <c r="A17" s="18" t="s">
        <v>6</v>
      </c>
      <c r="B17" s="42" t="s">
        <v>3</v>
      </c>
      <c r="C17" s="43" t="s">
        <v>33</v>
      </c>
      <c r="D17" s="32">
        <v>0.1</v>
      </c>
      <c r="E17" s="50" t="s">
        <v>445</v>
      </c>
      <c r="F17" s="20" t="e">
        <f t="shared" si="0"/>
        <v>#N/A</v>
      </c>
      <c r="G17" s="39"/>
      <c r="H17" s="38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1:18" s="22" customFormat="1" ht="35.450000000000003" customHeight="1">
      <c r="A18" s="18" t="s">
        <v>7</v>
      </c>
      <c r="B18" s="42" t="s">
        <v>8</v>
      </c>
      <c r="C18" s="44" t="s">
        <v>34</v>
      </c>
      <c r="D18" s="32">
        <v>0.15</v>
      </c>
      <c r="E18" s="18" t="s">
        <v>446</v>
      </c>
      <c r="F18" s="20" t="e">
        <f t="shared" si="0"/>
        <v>#N/A</v>
      </c>
      <c r="G18" s="39"/>
      <c r="H18" s="38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1:18" s="9" customFormat="1" ht="35.450000000000003" customHeight="1">
      <c r="A19" s="18" t="s">
        <v>9</v>
      </c>
      <c r="B19" s="42" t="s">
        <v>8</v>
      </c>
      <c r="C19" s="112" t="s">
        <v>450</v>
      </c>
      <c r="D19" s="32">
        <v>0.15</v>
      </c>
      <c r="E19" s="43" t="s">
        <v>447</v>
      </c>
      <c r="F19" s="20" t="e">
        <f t="shared" si="0"/>
        <v>#N/A</v>
      </c>
      <c r="G19" s="40"/>
      <c r="H19" s="41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s="9" customFormat="1" ht="35.450000000000003" customHeight="1">
      <c r="A20" s="93" t="s">
        <v>11</v>
      </c>
      <c r="B20" s="42" t="s">
        <v>10</v>
      </c>
      <c r="C20" s="91" t="s">
        <v>451</v>
      </c>
      <c r="D20" s="32">
        <v>0.25</v>
      </c>
      <c r="E20" s="93" t="s">
        <v>448</v>
      </c>
      <c r="F20" s="20" t="e">
        <f t="shared" si="0"/>
        <v>#N/A</v>
      </c>
      <c r="G20" s="40"/>
      <c r="H20" s="41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s="9" customFormat="1" ht="35.450000000000003" customHeight="1">
      <c r="A21" s="93"/>
      <c r="B21" s="42" t="s">
        <v>31</v>
      </c>
      <c r="C21" s="92"/>
      <c r="D21" s="32">
        <v>0.02</v>
      </c>
      <c r="E21" s="93"/>
      <c r="F21" s="20" t="e">
        <f>ROUND($F$12/1.05*D21,0)</f>
        <v>#N/A</v>
      </c>
      <c r="G21" s="40"/>
      <c r="H21" s="41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s="9" customFormat="1" ht="35.450000000000003" customHeight="1">
      <c r="A22" s="18" t="s">
        <v>12</v>
      </c>
      <c r="B22" s="49" t="s">
        <v>13</v>
      </c>
      <c r="C22" s="44" t="s">
        <v>35</v>
      </c>
      <c r="D22" s="32">
        <v>0.05</v>
      </c>
      <c r="E22" s="18" t="s">
        <v>452</v>
      </c>
      <c r="F22" s="20" t="e">
        <f t="shared" si="0"/>
        <v>#N/A</v>
      </c>
      <c r="G22" s="40"/>
      <c r="H22" s="41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s="16" customFormat="1" ht="35.450000000000003" customHeight="1">
      <c r="A23" s="98" t="s">
        <v>442</v>
      </c>
      <c r="B23" s="98"/>
      <c r="C23" s="98"/>
      <c r="D23" s="19">
        <f>SUM(D15:D22)-D21</f>
        <v>1</v>
      </c>
      <c r="E23" s="33"/>
      <c r="F23" s="30" t="e">
        <f>SUM(F15:F22)</f>
        <v>#N/A</v>
      </c>
      <c r="G23" s="35"/>
      <c r="H23" s="35"/>
      <c r="I23" s="15"/>
      <c r="J23" s="15"/>
      <c r="K23" s="15"/>
      <c r="L23" s="15"/>
      <c r="M23" s="15"/>
      <c r="N23" s="15"/>
      <c r="O23" s="15"/>
      <c r="P23" s="15"/>
      <c r="Q23" s="15"/>
      <c r="R23" s="14"/>
    </row>
    <row r="24" spans="1:18">
      <c r="D24" s="23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>
      <c r="A25" s="94"/>
      <c r="B25" s="94"/>
      <c r="C25" s="94"/>
      <c r="D25" s="6"/>
      <c r="E25" s="6"/>
      <c r="F25" s="6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>
      <c r="A26" s="99" t="s">
        <v>23</v>
      </c>
      <c r="B26" s="99"/>
      <c r="C26" s="6"/>
      <c r="D26" s="94" t="s">
        <v>37</v>
      </c>
      <c r="E26" s="94"/>
      <c r="F26" s="94"/>
      <c r="G26" s="28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8">
      <c r="A27" s="24"/>
      <c r="B27" s="24"/>
      <c r="C27" s="26"/>
      <c r="D27" s="24"/>
      <c r="E27" s="24"/>
      <c r="F27" s="27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>
      <c r="A28" s="24"/>
      <c r="B28" s="24"/>
      <c r="C28" s="26"/>
      <c r="D28" s="24"/>
      <c r="E28" s="24"/>
      <c r="F28" s="27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8">
      <c r="A29" s="24"/>
      <c r="B29" s="24"/>
      <c r="C29" s="26"/>
      <c r="D29" s="24"/>
      <c r="E29" s="24"/>
      <c r="F29" s="27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8">
      <c r="A30" s="24"/>
      <c r="B30" s="24"/>
      <c r="C30" s="26"/>
      <c r="D30" s="24"/>
      <c r="E30" s="24"/>
      <c r="F30" s="27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>
      <c r="A31" s="24"/>
      <c r="B31" s="24"/>
      <c r="C31" s="26"/>
      <c r="D31" s="24"/>
      <c r="E31" s="24"/>
      <c r="F31" s="27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>
      <c r="A32" s="24"/>
      <c r="B32" s="24"/>
      <c r="C32" s="26"/>
      <c r="D32" s="24"/>
      <c r="E32" s="24"/>
      <c r="F32" s="27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>
      <c r="A33" s="24"/>
      <c r="B33" s="24"/>
      <c r="C33" s="26"/>
      <c r="D33" s="24"/>
      <c r="E33" s="6"/>
      <c r="F33" s="6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8">
      <c r="A34" s="94" t="s">
        <v>25</v>
      </c>
      <c r="B34" s="94"/>
      <c r="C34" s="28"/>
      <c r="D34" s="94" t="s">
        <v>24</v>
      </c>
      <c r="E34" s="94"/>
      <c r="F34" s="94"/>
      <c r="G34" s="94"/>
    </row>
    <row r="35" spans="1:18">
      <c r="A35" s="94"/>
      <c r="B35" s="94"/>
      <c r="C35" s="94"/>
      <c r="D35" s="6"/>
      <c r="E35" s="6"/>
      <c r="F35" s="6"/>
    </row>
    <row r="36" spans="1:18">
      <c r="A36" s="25"/>
      <c r="B36" s="25"/>
      <c r="C36" s="24"/>
      <c r="D36" s="28"/>
      <c r="E36" s="28"/>
      <c r="F36" s="28"/>
    </row>
    <row r="37" spans="1:18">
      <c r="A37" s="25"/>
      <c r="B37" s="25"/>
      <c r="C37" s="26"/>
      <c r="D37" s="24"/>
      <c r="E37" s="24"/>
      <c r="F37" s="27"/>
    </row>
    <row r="38" spans="1:18">
      <c r="A38" s="25"/>
      <c r="B38" s="25"/>
      <c r="C38" s="26"/>
      <c r="D38" s="24"/>
      <c r="E38" s="24"/>
      <c r="F38" s="27"/>
    </row>
    <row r="39" spans="1:18">
      <c r="A39" s="25"/>
      <c r="B39" s="25"/>
      <c r="C39" s="26"/>
      <c r="D39" s="24"/>
      <c r="E39" s="24"/>
      <c r="F39" s="27"/>
    </row>
    <row r="40" spans="1:18">
      <c r="A40" s="25"/>
      <c r="B40" s="25"/>
      <c r="C40" s="26"/>
      <c r="D40" s="24"/>
      <c r="E40" s="24"/>
      <c r="F40" s="27"/>
    </row>
    <row r="41" spans="1:18">
      <c r="A41" s="25"/>
      <c r="B41" s="25"/>
      <c r="C41" s="24"/>
      <c r="D41" s="28"/>
      <c r="E41" s="28"/>
      <c r="F41" s="28"/>
    </row>
  </sheetData>
  <mergeCells count="22">
    <mergeCell ref="A2:F2"/>
    <mergeCell ref="A3:F3"/>
    <mergeCell ref="A5:E5"/>
    <mergeCell ref="A6:E6"/>
    <mergeCell ref="A7:E7"/>
    <mergeCell ref="A8:E8"/>
    <mergeCell ref="A9:E9"/>
    <mergeCell ref="A10:E10"/>
    <mergeCell ref="A11:E11"/>
    <mergeCell ref="A12:E12"/>
    <mergeCell ref="A35:C35"/>
    <mergeCell ref="A13:E13"/>
    <mergeCell ref="A23:C23"/>
    <mergeCell ref="A25:C25"/>
    <mergeCell ref="A20:A21"/>
    <mergeCell ref="C20:C21"/>
    <mergeCell ref="E20:E21"/>
    <mergeCell ref="A26:B26"/>
    <mergeCell ref="A34:B34"/>
    <mergeCell ref="D34:G34"/>
    <mergeCell ref="D26:F26"/>
    <mergeCell ref="A14:B14"/>
  </mergeCells>
  <phoneticPr fontId="2" type="noConversion"/>
  <conditionalFormatting sqref="F5">
    <cfRule type="expression" dxfId="29" priority="1">
      <formula>$N5="ĐQ"</formula>
    </cfRule>
    <cfRule type="expression" dxfId="28" priority="2">
      <formula>$N5="LOCK"</formula>
    </cfRule>
    <cfRule type="expression" dxfId="27" priority="3">
      <formula>$N5="ĐẶT CỌC"</formula>
    </cfRule>
    <cfRule type="duplicateValues" dxfId="26" priority="4"/>
    <cfRule type="duplicateValues" dxfId="25" priority="5"/>
    <cfRule type="duplicateValues" dxfId="24" priority="6"/>
    <cfRule type="duplicateValues" dxfId="23" priority="7"/>
    <cfRule type="duplicateValues" dxfId="22" priority="8"/>
    <cfRule type="duplicateValues" dxfId="21" priority="9"/>
    <cfRule type="duplicateValues" dxfId="20" priority="10"/>
    <cfRule type="duplicateValues" dxfId="19" priority="11"/>
    <cfRule type="duplicateValues" dxfId="18" priority="12"/>
    <cfRule type="duplicateValues" dxfId="17" priority="13"/>
    <cfRule type="duplicateValues" dxfId="16" priority="14"/>
    <cfRule type="duplicateValues" dxfId="15" priority="15"/>
    <cfRule type="duplicateValues" dxfId="14" priority="16"/>
    <cfRule type="duplicateValues" dxfId="13" priority="17"/>
    <cfRule type="duplicateValues" dxfId="12" priority="18"/>
    <cfRule type="duplicateValues" dxfId="11" priority="19"/>
    <cfRule type="duplicateValues" dxfId="10" priority="20"/>
    <cfRule type="duplicateValues" dxfId="9" priority="21"/>
    <cfRule type="duplicateValues" dxfId="8" priority="22"/>
    <cfRule type="duplicateValues" dxfId="7" priority="23"/>
    <cfRule type="duplicateValues" dxfId="6" priority="24"/>
    <cfRule type="duplicateValues" dxfId="5" priority="25"/>
    <cfRule type="duplicateValues" dxfId="4" priority="26"/>
    <cfRule type="duplicateValues" dxfId="3" priority="27"/>
    <cfRule type="duplicateValues" dxfId="2" priority="28"/>
    <cfRule type="duplicateValues" dxfId="1" priority="29"/>
    <cfRule type="duplicateValues" dxfId="0" priority="30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F2E40-D646-4BC0-AEF0-5B96DA15FDC9}">
  <dimension ref="A1:O376"/>
  <sheetViews>
    <sheetView showGridLines="0" tabSelected="1" topLeftCell="A143" workbookViewId="0">
      <selection activeCell="A16" sqref="A16"/>
    </sheetView>
  </sheetViews>
  <sheetFormatPr defaultRowHeight="14.25"/>
  <cols>
    <col min="2" max="2" width="11.73046875" customWidth="1"/>
    <col min="3" max="3" width="12.46484375" customWidth="1"/>
    <col min="4" max="4" width="10.59765625" customWidth="1"/>
    <col min="5" max="6" width="10.73046875" customWidth="1"/>
    <col min="7" max="7" width="13.265625" customWidth="1"/>
    <col min="8" max="9" width="11.46484375" customWidth="1"/>
    <col min="10" max="11" width="14.59765625" customWidth="1"/>
    <col min="12" max="13" width="18.265625" customWidth="1"/>
    <col min="14" max="14" width="13.59765625" customWidth="1"/>
    <col min="15" max="15" width="16.9296875" bestFit="1" customWidth="1"/>
  </cols>
  <sheetData>
    <row r="1" spans="1:15" ht="15" customHeight="1">
      <c r="A1" s="108" t="s">
        <v>436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</row>
    <row r="2" spans="1:15" ht="31.15" customHeight="1">
      <c r="A2" s="110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5" ht="43.15" customHeight="1">
      <c r="A3" s="57" t="s">
        <v>38</v>
      </c>
      <c r="B3" s="57" t="s">
        <v>39</v>
      </c>
      <c r="C3" s="57" t="s">
        <v>40</v>
      </c>
      <c r="D3" s="57" t="s">
        <v>41</v>
      </c>
      <c r="E3" s="57" t="s">
        <v>42</v>
      </c>
      <c r="F3" s="57" t="s">
        <v>43</v>
      </c>
      <c r="G3" s="57" t="s">
        <v>44</v>
      </c>
      <c r="H3" s="57" t="s">
        <v>45</v>
      </c>
      <c r="I3" s="85" t="s">
        <v>46</v>
      </c>
      <c r="J3" s="58" t="s">
        <v>47</v>
      </c>
      <c r="K3" s="58" t="s">
        <v>48</v>
      </c>
      <c r="L3" s="58" t="s">
        <v>435</v>
      </c>
      <c r="M3" s="58" t="s">
        <v>434</v>
      </c>
      <c r="N3" s="57" t="s">
        <v>1</v>
      </c>
    </row>
    <row r="4" spans="1:15" s="63" customFormat="1" ht="23.85" customHeight="1">
      <c r="A4" s="59">
        <v>1</v>
      </c>
      <c r="B4" s="59" t="s">
        <v>49</v>
      </c>
      <c r="C4" s="59" t="s">
        <v>50</v>
      </c>
      <c r="D4" s="59" t="s">
        <v>51</v>
      </c>
      <c r="E4" s="59">
        <v>5</v>
      </c>
      <c r="F4" s="59">
        <v>1</v>
      </c>
      <c r="G4" s="59" t="s">
        <v>52</v>
      </c>
      <c r="H4" s="59" t="s">
        <v>53</v>
      </c>
      <c r="I4" s="59" t="s">
        <v>54</v>
      </c>
      <c r="J4" s="60">
        <v>69.989999999999995</v>
      </c>
      <c r="K4" s="60">
        <f t="shared" ref="K4:K258" si="0">J4*1.08</f>
        <v>75.589200000000005</v>
      </c>
      <c r="L4" s="61">
        <v>18857000</v>
      </c>
      <c r="M4" s="61">
        <f>J4*L4</f>
        <v>1319801430</v>
      </c>
      <c r="N4" s="62"/>
      <c r="O4" s="113"/>
    </row>
    <row r="5" spans="1:15" s="63" customFormat="1" ht="23.85" customHeight="1">
      <c r="A5" s="64">
        <v>2</v>
      </c>
      <c r="B5" s="64" t="s">
        <v>55</v>
      </c>
      <c r="C5" s="64" t="s">
        <v>50</v>
      </c>
      <c r="D5" s="64" t="s">
        <v>51</v>
      </c>
      <c r="E5" s="64">
        <v>5</v>
      </c>
      <c r="F5" s="64">
        <v>2</v>
      </c>
      <c r="G5" s="64" t="s">
        <v>52</v>
      </c>
      <c r="H5" s="64" t="s">
        <v>56</v>
      </c>
      <c r="I5" s="64" t="s">
        <v>57</v>
      </c>
      <c r="J5" s="65">
        <v>69.989999999999995</v>
      </c>
      <c r="K5" s="66">
        <f t="shared" si="0"/>
        <v>75.589200000000005</v>
      </c>
      <c r="L5" s="61">
        <v>18857000</v>
      </c>
      <c r="M5" s="61">
        <f t="shared" ref="M5:M68" si="1">J5*L5</f>
        <v>1319801430</v>
      </c>
      <c r="N5" s="67"/>
      <c r="O5" s="113"/>
    </row>
    <row r="6" spans="1:15" s="63" customFormat="1" ht="23.85" customHeight="1">
      <c r="A6" s="64">
        <v>3</v>
      </c>
      <c r="B6" s="64" t="s">
        <v>58</v>
      </c>
      <c r="C6" s="64" t="s">
        <v>50</v>
      </c>
      <c r="D6" s="64" t="s">
        <v>51</v>
      </c>
      <c r="E6" s="64">
        <v>5</v>
      </c>
      <c r="F6" s="64">
        <v>3</v>
      </c>
      <c r="G6" s="64" t="str">
        <f t="shared" ref="G6:G8" si="2">IF(J6=70,"2 PN +1","2 PN")</f>
        <v>2 PN</v>
      </c>
      <c r="H6" s="64" t="s">
        <v>53</v>
      </c>
      <c r="I6" s="64" t="s">
        <v>57</v>
      </c>
      <c r="J6" s="65">
        <v>69.69</v>
      </c>
      <c r="K6" s="66">
        <f t="shared" si="0"/>
        <v>75.265200000000007</v>
      </c>
      <c r="L6" s="61">
        <v>18857000</v>
      </c>
      <c r="M6" s="61">
        <f t="shared" si="1"/>
        <v>1314144330</v>
      </c>
      <c r="N6" s="67"/>
      <c r="O6" s="113"/>
    </row>
    <row r="7" spans="1:15" s="63" customFormat="1" ht="23.85" customHeight="1">
      <c r="A7" s="59">
        <v>4</v>
      </c>
      <c r="B7" s="59" t="s">
        <v>59</v>
      </c>
      <c r="C7" s="59" t="s">
        <v>50</v>
      </c>
      <c r="D7" s="59" t="s">
        <v>51</v>
      </c>
      <c r="E7" s="59">
        <v>5</v>
      </c>
      <c r="F7" s="59">
        <v>4</v>
      </c>
      <c r="G7" s="59" t="str">
        <f t="shared" si="2"/>
        <v>2 PN</v>
      </c>
      <c r="H7" s="59" t="s">
        <v>53</v>
      </c>
      <c r="I7" s="59" t="s">
        <v>57</v>
      </c>
      <c r="J7" s="68">
        <v>69.69</v>
      </c>
      <c r="K7" s="60">
        <f t="shared" si="0"/>
        <v>75.265200000000007</v>
      </c>
      <c r="L7" s="61">
        <v>18857000</v>
      </c>
      <c r="M7" s="61">
        <f t="shared" si="1"/>
        <v>1314144330</v>
      </c>
      <c r="N7" s="62"/>
      <c r="O7" s="113"/>
    </row>
    <row r="8" spans="1:15" s="63" customFormat="1" ht="23.85" customHeight="1">
      <c r="A8" s="64">
        <v>5</v>
      </c>
      <c r="B8" s="64" t="s">
        <v>60</v>
      </c>
      <c r="C8" s="64" t="s">
        <v>50</v>
      </c>
      <c r="D8" s="64" t="s">
        <v>51</v>
      </c>
      <c r="E8" s="64">
        <v>5</v>
      </c>
      <c r="F8" s="64">
        <v>5</v>
      </c>
      <c r="G8" s="64" t="str">
        <f t="shared" si="2"/>
        <v>2 PN</v>
      </c>
      <c r="H8" s="64" t="s">
        <v>53</v>
      </c>
      <c r="I8" s="64" t="s">
        <v>57</v>
      </c>
      <c r="J8" s="65">
        <v>69.69</v>
      </c>
      <c r="K8" s="66">
        <f t="shared" si="0"/>
        <v>75.265200000000007</v>
      </c>
      <c r="L8" s="61">
        <v>18857000</v>
      </c>
      <c r="M8" s="61">
        <f t="shared" si="1"/>
        <v>1314144330</v>
      </c>
      <c r="N8" s="67"/>
      <c r="O8" s="113"/>
    </row>
    <row r="9" spans="1:15" s="63" customFormat="1" ht="23.85" customHeight="1">
      <c r="A9" s="64">
        <v>6</v>
      </c>
      <c r="B9" s="64" t="s">
        <v>61</v>
      </c>
      <c r="C9" s="64" t="s">
        <v>50</v>
      </c>
      <c r="D9" s="64" t="s">
        <v>51</v>
      </c>
      <c r="E9" s="64">
        <v>5</v>
      </c>
      <c r="F9" s="64">
        <v>6</v>
      </c>
      <c r="G9" s="64" t="s">
        <v>52</v>
      </c>
      <c r="H9" s="64" t="s">
        <v>56</v>
      </c>
      <c r="I9" s="64" t="s">
        <v>57</v>
      </c>
      <c r="J9" s="65">
        <v>69.989999999999995</v>
      </c>
      <c r="K9" s="66">
        <f t="shared" si="0"/>
        <v>75.589200000000005</v>
      </c>
      <c r="L9" s="61">
        <v>18857000</v>
      </c>
      <c r="M9" s="61">
        <f t="shared" si="1"/>
        <v>1319801430</v>
      </c>
      <c r="N9" s="67"/>
      <c r="O9" s="113"/>
    </row>
    <row r="10" spans="1:15" s="63" customFormat="1" ht="23.85" customHeight="1">
      <c r="A10" s="59">
        <v>7</v>
      </c>
      <c r="B10" s="59" t="s">
        <v>62</v>
      </c>
      <c r="C10" s="59" t="s">
        <v>50</v>
      </c>
      <c r="D10" s="59" t="s">
        <v>51</v>
      </c>
      <c r="E10" s="59">
        <v>5</v>
      </c>
      <c r="F10" s="59">
        <v>7</v>
      </c>
      <c r="G10" s="59" t="str">
        <f t="shared" ref="G10:G12" si="3">IF(J10=70,"2 PN +1","2 PN")</f>
        <v>2 PN</v>
      </c>
      <c r="H10" s="59" t="s">
        <v>53</v>
      </c>
      <c r="I10" s="59" t="s">
        <v>63</v>
      </c>
      <c r="J10" s="68">
        <v>68.84</v>
      </c>
      <c r="K10" s="60">
        <f t="shared" si="0"/>
        <v>74.347200000000015</v>
      </c>
      <c r="L10" s="61">
        <v>18857000</v>
      </c>
      <c r="M10" s="61">
        <f t="shared" si="1"/>
        <v>1298115880</v>
      </c>
      <c r="N10" s="62"/>
      <c r="O10" s="113"/>
    </row>
    <row r="11" spans="1:15" s="63" customFormat="1" ht="23.85" customHeight="1">
      <c r="A11" s="64">
        <v>8</v>
      </c>
      <c r="B11" s="64" t="s">
        <v>64</v>
      </c>
      <c r="C11" s="64" t="s">
        <v>50</v>
      </c>
      <c r="D11" s="64" t="s">
        <v>51</v>
      </c>
      <c r="E11" s="64">
        <v>5</v>
      </c>
      <c r="F11" s="64">
        <v>8</v>
      </c>
      <c r="G11" s="64" t="str">
        <f t="shared" si="3"/>
        <v>2 PN</v>
      </c>
      <c r="H11" s="64" t="s">
        <v>53</v>
      </c>
      <c r="I11" s="64" t="s">
        <v>63</v>
      </c>
      <c r="J11" s="65">
        <v>69.16</v>
      </c>
      <c r="K11" s="66">
        <f t="shared" si="0"/>
        <v>74.692800000000005</v>
      </c>
      <c r="L11" s="61">
        <v>18857000</v>
      </c>
      <c r="M11" s="61">
        <f t="shared" si="1"/>
        <v>1304150120</v>
      </c>
      <c r="N11" s="67"/>
      <c r="O11" s="113"/>
    </row>
    <row r="12" spans="1:15" s="63" customFormat="1" ht="23.85" customHeight="1">
      <c r="A12" s="59">
        <v>9</v>
      </c>
      <c r="B12" s="59" t="s">
        <v>65</v>
      </c>
      <c r="C12" s="59" t="s">
        <v>50</v>
      </c>
      <c r="D12" s="59" t="s">
        <v>51</v>
      </c>
      <c r="E12" s="59">
        <v>5</v>
      </c>
      <c r="F12" s="59">
        <v>9</v>
      </c>
      <c r="G12" s="59" t="str">
        <f t="shared" si="3"/>
        <v>2 PN</v>
      </c>
      <c r="H12" s="59" t="s">
        <v>53</v>
      </c>
      <c r="I12" s="59" t="s">
        <v>63</v>
      </c>
      <c r="J12" s="68">
        <v>68.84</v>
      </c>
      <c r="K12" s="60">
        <f t="shared" si="0"/>
        <v>74.347200000000015</v>
      </c>
      <c r="L12" s="61">
        <v>18857000</v>
      </c>
      <c r="M12" s="61">
        <f t="shared" si="1"/>
        <v>1298115880</v>
      </c>
      <c r="N12" s="62"/>
      <c r="O12" s="113"/>
    </row>
    <row r="13" spans="1:15" s="63" customFormat="1" ht="23.85" customHeight="1">
      <c r="A13" s="69">
        <v>10</v>
      </c>
      <c r="B13" s="69" t="s">
        <v>66</v>
      </c>
      <c r="C13" s="69" t="s">
        <v>50</v>
      </c>
      <c r="D13" s="69" t="s">
        <v>51</v>
      </c>
      <c r="E13" s="69">
        <v>5</v>
      </c>
      <c r="F13" s="69">
        <v>10</v>
      </c>
      <c r="G13" s="69" t="s">
        <v>52</v>
      </c>
      <c r="H13" s="69" t="s">
        <v>56</v>
      </c>
      <c r="I13" s="69" t="s">
        <v>67</v>
      </c>
      <c r="J13" s="70">
        <v>69.989999999999995</v>
      </c>
      <c r="K13" s="71">
        <f t="shared" si="0"/>
        <v>75.589200000000005</v>
      </c>
      <c r="L13" s="61">
        <v>18857000</v>
      </c>
      <c r="M13" s="61">
        <f t="shared" si="1"/>
        <v>1319801430</v>
      </c>
      <c r="N13" s="72"/>
      <c r="O13" s="113"/>
    </row>
    <row r="14" spans="1:15" s="63" customFormat="1" ht="23.85" customHeight="1">
      <c r="A14" s="59">
        <v>11</v>
      </c>
      <c r="B14" s="59" t="s">
        <v>68</v>
      </c>
      <c r="C14" s="59" t="s">
        <v>50</v>
      </c>
      <c r="D14" s="59" t="s">
        <v>51</v>
      </c>
      <c r="E14" s="59">
        <v>5</v>
      </c>
      <c r="F14" s="59">
        <v>11</v>
      </c>
      <c r="G14" s="59" t="str">
        <f t="shared" ref="G14:G16" si="4">IF(J14=70,"2 PN +1","2 PN")</f>
        <v>2 PN</v>
      </c>
      <c r="H14" s="59" t="s">
        <v>53</v>
      </c>
      <c r="I14" s="59" t="s">
        <v>67</v>
      </c>
      <c r="J14" s="68">
        <v>69.69</v>
      </c>
      <c r="K14" s="60">
        <f t="shared" si="0"/>
        <v>75.265200000000007</v>
      </c>
      <c r="L14" s="61">
        <v>18857000</v>
      </c>
      <c r="M14" s="61">
        <f t="shared" si="1"/>
        <v>1314144330</v>
      </c>
      <c r="N14" s="62"/>
      <c r="O14" s="113"/>
    </row>
    <row r="15" spans="1:15" s="63" customFormat="1" ht="23.85" customHeight="1">
      <c r="A15" s="59">
        <v>12</v>
      </c>
      <c r="B15" s="59" t="s">
        <v>69</v>
      </c>
      <c r="C15" s="59" t="s">
        <v>50</v>
      </c>
      <c r="D15" s="59" t="s">
        <v>51</v>
      </c>
      <c r="E15" s="59">
        <v>5</v>
      </c>
      <c r="F15" s="59">
        <v>12</v>
      </c>
      <c r="G15" s="59" t="str">
        <f t="shared" si="4"/>
        <v>2 PN</v>
      </c>
      <c r="H15" s="59" t="s">
        <v>53</v>
      </c>
      <c r="I15" s="59" t="s">
        <v>67</v>
      </c>
      <c r="J15" s="68">
        <v>69.69</v>
      </c>
      <c r="K15" s="60">
        <f t="shared" si="0"/>
        <v>75.265200000000007</v>
      </c>
      <c r="L15" s="61">
        <v>18857000</v>
      </c>
      <c r="M15" s="61">
        <f t="shared" si="1"/>
        <v>1314144330</v>
      </c>
      <c r="N15" s="62"/>
      <c r="O15" s="113"/>
    </row>
    <row r="16" spans="1:15" s="63" customFormat="1" ht="23.85" customHeight="1">
      <c r="A16" s="59">
        <v>13</v>
      </c>
      <c r="B16" s="59" t="s">
        <v>70</v>
      </c>
      <c r="C16" s="59" t="s">
        <v>50</v>
      </c>
      <c r="D16" s="59" t="s">
        <v>51</v>
      </c>
      <c r="E16" s="59">
        <v>5</v>
      </c>
      <c r="F16" s="59" t="s">
        <v>71</v>
      </c>
      <c r="G16" s="59" t="str">
        <f t="shared" si="4"/>
        <v>2 PN</v>
      </c>
      <c r="H16" s="59" t="s">
        <v>53</v>
      </c>
      <c r="I16" s="59" t="s">
        <v>67</v>
      </c>
      <c r="J16" s="68">
        <v>69.69</v>
      </c>
      <c r="K16" s="60">
        <f t="shared" si="0"/>
        <v>75.265200000000007</v>
      </c>
      <c r="L16" s="61">
        <v>18857000</v>
      </c>
      <c r="M16" s="61">
        <f t="shared" si="1"/>
        <v>1314144330</v>
      </c>
      <c r="N16" s="62"/>
      <c r="O16" s="113"/>
    </row>
    <row r="17" spans="1:15" s="63" customFormat="1" ht="23.85" customHeight="1">
      <c r="A17" s="73">
        <v>14</v>
      </c>
      <c r="B17" s="73" t="s">
        <v>72</v>
      </c>
      <c r="C17" s="73" t="s">
        <v>50</v>
      </c>
      <c r="D17" s="73" t="s">
        <v>51</v>
      </c>
      <c r="E17" s="73">
        <v>5</v>
      </c>
      <c r="F17" s="73">
        <v>14</v>
      </c>
      <c r="G17" s="73" t="s">
        <v>52</v>
      </c>
      <c r="H17" s="73" t="s">
        <v>56</v>
      </c>
      <c r="I17" s="73" t="s">
        <v>67</v>
      </c>
      <c r="J17" s="74">
        <v>69.989999999999995</v>
      </c>
      <c r="K17" s="75">
        <f t="shared" si="0"/>
        <v>75.589200000000005</v>
      </c>
      <c r="L17" s="61">
        <v>18857000</v>
      </c>
      <c r="M17" s="61">
        <f t="shared" si="1"/>
        <v>1319801430</v>
      </c>
      <c r="N17" s="76"/>
      <c r="O17" s="113"/>
    </row>
    <row r="18" spans="1:15" s="63" customFormat="1" ht="23.85" customHeight="1">
      <c r="A18" s="59">
        <v>15</v>
      </c>
      <c r="B18" s="59" t="s">
        <v>73</v>
      </c>
      <c r="C18" s="59" t="s">
        <v>50</v>
      </c>
      <c r="D18" s="59" t="s">
        <v>51</v>
      </c>
      <c r="E18" s="59">
        <v>5</v>
      </c>
      <c r="F18" s="59">
        <v>15</v>
      </c>
      <c r="G18" s="59" t="s">
        <v>52</v>
      </c>
      <c r="H18" s="59" t="s">
        <v>53</v>
      </c>
      <c r="I18" s="59" t="s">
        <v>54</v>
      </c>
      <c r="J18" s="68">
        <v>69.989999999999995</v>
      </c>
      <c r="K18" s="60">
        <f t="shared" si="0"/>
        <v>75.589200000000005</v>
      </c>
      <c r="L18" s="61">
        <v>18857000</v>
      </c>
      <c r="M18" s="61">
        <f t="shared" si="1"/>
        <v>1319801430</v>
      </c>
      <c r="N18" s="62"/>
      <c r="O18" s="113"/>
    </row>
    <row r="19" spans="1:15" s="63" customFormat="1" ht="23.85" customHeight="1">
      <c r="A19" s="69">
        <v>16</v>
      </c>
      <c r="B19" s="69" t="s">
        <v>74</v>
      </c>
      <c r="C19" s="69" t="s">
        <v>50</v>
      </c>
      <c r="D19" s="69" t="s">
        <v>51</v>
      </c>
      <c r="E19" s="69">
        <v>6</v>
      </c>
      <c r="F19" s="69">
        <v>1</v>
      </c>
      <c r="G19" s="69" t="s">
        <v>52</v>
      </c>
      <c r="H19" s="69" t="s">
        <v>53</v>
      </c>
      <c r="I19" s="69" t="s">
        <v>54</v>
      </c>
      <c r="J19" s="71">
        <v>69.989999999999995</v>
      </c>
      <c r="K19" s="71">
        <f t="shared" si="0"/>
        <v>75.589200000000005</v>
      </c>
      <c r="L19" s="61">
        <v>18857000</v>
      </c>
      <c r="M19" s="61">
        <f t="shared" si="1"/>
        <v>1319801430</v>
      </c>
      <c r="N19" s="62"/>
      <c r="O19" s="113"/>
    </row>
    <row r="20" spans="1:15" s="63" customFormat="1" ht="23.85" customHeight="1">
      <c r="A20" s="64">
        <v>17</v>
      </c>
      <c r="B20" s="64" t="s">
        <v>75</v>
      </c>
      <c r="C20" s="64" t="s">
        <v>50</v>
      </c>
      <c r="D20" s="64" t="s">
        <v>51</v>
      </c>
      <c r="E20" s="64">
        <v>6</v>
      </c>
      <c r="F20" s="64">
        <v>2</v>
      </c>
      <c r="G20" s="64" t="s">
        <v>52</v>
      </c>
      <c r="H20" s="64" t="s">
        <v>56</v>
      </c>
      <c r="I20" s="64" t="s">
        <v>57</v>
      </c>
      <c r="J20" s="65">
        <v>69.989999999999995</v>
      </c>
      <c r="K20" s="66">
        <f t="shared" si="0"/>
        <v>75.589200000000005</v>
      </c>
      <c r="L20" s="61">
        <v>18857000</v>
      </c>
      <c r="M20" s="61">
        <f t="shared" si="1"/>
        <v>1319801430</v>
      </c>
      <c r="N20" s="67"/>
      <c r="O20" s="113"/>
    </row>
    <row r="21" spans="1:15" s="63" customFormat="1" ht="23.85" customHeight="1">
      <c r="A21" s="64">
        <v>18</v>
      </c>
      <c r="B21" s="64" t="s">
        <v>76</v>
      </c>
      <c r="C21" s="64" t="s">
        <v>50</v>
      </c>
      <c r="D21" s="64" t="s">
        <v>51</v>
      </c>
      <c r="E21" s="64">
        <v>6</v>
      </c>
      <c r="F21" s="64">
        <v>3</v>
      </c>
      <c r="G21" s="64" t="str">
        <f t="shared" ref="G21:G23" si="5">IF(J21=70,"2 PN +1","2 PN")</f>
        <v>2 PN</v>
      </c>
      <c r="H21" s="64" t="s">
        <v>53</v>
      </c>
      <c r="I21" s="64" t="s">
        <v>57</v>
      </c>
      <c r="J21" s="65">
        <v>69.69</v>
      </c>
      <c r="K21" s="66">
        <f t="shared" si="0"/>
        <v>75.265200000000007</v>
      </c>
      <c r="L21" s="61">
        <v>18857000</v>
      </c>
      <c r="M21" s="61">
        <f t="shared" si="1"/>
        <v>1314144330</v>
      </c>
      <c r="N21" s="67"/>
      <c r="O21" s="113"/>
    </row>
    <row r="22" spans="1:15" s="63" customFormat="1" ht="23.85" customHeight="1">
      <c r="A22" s="64">
        <v>19</v>
      </c>
      <c r="B22" s="64" t="s">
        <v>77</v>
      </c>
      <c r="C22" s="64" t="s">
        <v>50</v>
      </c>
      <c r="D22" s="64" t="s">
        <v>51</v>
      </c>
      <c r="E22" s="64">
        <v>6</v>
      </c>
      <c r="F22" s="64">
        <v>4</v>
      </c>
      <c r="G22" s="64" t="str">
        <f t="shared" si="5"/>
        <v>2 PN</v>
      </c>
      <c r="H22" s="64" t="s">
        <v>53</v>
      </c>
      <c r="I22" s="64" t="s">
        <v>57</v>
      </c>
      <c r="J22" s="65">
        <v>69.69</v>
      </c>
      <c r="K22" s="66">
        <f t="shared" si="0"/>
        <v>75.265200000000007</v>
      </c>
      <c r="L22" s="61">
        <v>18857000</v>
      </c>
      <c r="M22" s="61">
        <f t="shared" si="1"/>
        <v>1314144330</v>
      </c>
      <c r="N22" s="62"/>
      <c r="O22" s="113"/>
    </row>
    <row r="23" spans="1:15" s="63" customFormat="1" ht="23.85" customHeight="1">
      <c r="A23" s="64">
        <v>20</v>
      </c>
      <c r="B23" s="64" t="s">
        <v>78</v>
      </c>
      <c r="C23" s="64" t="s">
        <v>50</v>
      </c>
      <c r="D23" s="64" t="s">
        <v>51</v>
      </c>
      <c r="E23" s="64">
        <v>6</v>
      </c>
      <c r="F23" s="64">
        <v>5</v>
      </c>
      <c r="G23" s="64" t="str">
        <f t="shared" si="5"/>
        <v>2 PN</v>
      </c>
      <c r="H23" s="64" t="s">
        <v>53</v>
      </c>
      <c r="I23" s="64" t="s">
        <v>57</v>
      </c>
      <c r="J23" s="65">
        <v>69.69</v>
      </c>
      <c r="K23" s="66">
        <f t="shared" si="0"/>
        <v>75.265200000000007</v>
      </c>
      <c r="L23" s="61">
        <v>18857000</v>
      </c>
      <c r="M23" s="61">
        <f t="shared" si="1"/>
        <v>1314144330</v>
      </c>
      <c r="N23" s="67"/>
      <c r="O23" s="113"/>
    </row>
    <row r="24" spans="1:15" s="63" customFormat="1" ht="23.85" customHeight="1">
      <c r="A24" s="64">
        <v>21</v>
      </c>
      <c r="B24" s="64" t="s">
        <v>79</v>
      </c>
      <c r="C24" s="64" t="s">
        <v>50</v>
      </c>
      <c r="D24" s="64" t="s">
        <v>51</v>
      </c>
      <c r="E24" s="64">
        <v>6</v>
      </c>
      <c r="F24" s="64">
        <v>6</v>
      </c>
      <c r="G24" s="64" t="s">
        <v>52</v>
      </c>
      <c r="H24" s="64" t="s">
        <v>56</v>
      </c>
      <c r="I24" s="64" t="s">
        <v>57</v>
      </c>
      <c r="J24" s="65">
        <v>69.989999999999995</v>
      </c>
      <c r="K24" s="66">
        <f t="shared" si="0"/>
        <v>75.589200000000005</v>
      </c>
      <c r="L24" s="61">
        <v>18857000</v>
      </c>
      <c r="M24" s="61">
        <f t="shared" si="1"/>
        <v>1319801430</v>
      </c>
      <c r="N24" s="67"/>
      <c r="O24" s="113"/>
    </row>
    <row r="25" spans="1:15" s="63" customFormat="1" ht="23.85" customHeight="1">
      <c r="A25" s="69">
        <v>22</v>
      </c>
      <c r="B25" s="69" t="s">
        <v>80</v>
      </c>
      <c r="C25" s="69" t="s">
        <v>50</v>
      </c>
      <c r="D25" s="69" t="s">
        <v>51</v>
      </c>
      <c r="E25" s="69">
        <v>6</v>
      </c>
      <c r="F25" s="69">
        <v>7</v>
      </c>
      <c r="G25" s="69" t="str">
        <f t="shared" ref="G25:G27" si="6">IF(J25=70,"2 PN +1","2 PN")</f>
        <v>2 PN</v>
      </c>
      <c r="H25" s="69" t="s">
        <v>53</v>
      </c>
      <c r="I25" s="69" t="s">
        <v>63</v>
      </c>
      <c r="J25" s="70">
        <v>68.84</v>
      </c>
      <c r="K25" s="71">
        <f t="shared" si="0"/>
        <v>74.347200000000015</v>
      </c>
      <c r="L25" s="61">
        <v>18857000</v>
      </c>
      <c r="M25" s="61">
        <f t="shared" si="1"/>
        <v>1298115880</v>
      </c>
      <c r="N25" s="62"/>
      <c r="O25" s="113"/>
    </row>
    <row r="26" spans="1:15" s="63" customFormat="1" ht="23.85" customHeight="1">
      <c r="A26" s="69">
        <v>23</v>
      </c>
      <c r="B26" s="69" t="s">
        <v>81</v>
      </c>
      <c r="C26" s="69" t="s">
        <v>50</v>
      </c>
      <c r="D26" s="69" t="s">
        <v>51</v>
      </c>
      <c r="E26" s="69">
        <v>6</v>
      </c>
      <c r="F26" s="69">
        <v>8</v>
      </c>
      <c r="G26" s="69" t="str">
        <f t="shared" si="6"/>
        <v>2 PN</v>
      </c>
      <c r="H26" s="69" t="s">
        <v>53</v>
      </c>
      <c r="I26" s="69" t="s">
        <v>63</v>
      </c>
      <c r="J26" s="70">
        <v>69.16</v>
      </c>
      <c r="K26" s="71">
        <f t="shared" si="0"/>
        <v>74.692800000000005</v>
      </c>
      <c r="L26" s="61">
        <v>18857000</v>
      </c>
      <c r="M26" s="61">
        <f t="shared" si="1"/>
        <v>1304150120</v>
      </c>
      <c r="N26" s="67"/>
      <c r="O26" s="113"/>
    </row>
    <row r="27" spans="1:15" s="63" customFormat="1" ht="23.85" customHeight="1">
      <c r="A27" s="69">
        <v>24</v>
      </c>
      <c r="B27" s="69" t="s">
        <v>82</v>
      </c>
      <c r="C27" s="69" t="s">
        <v>50</v>
      </c>
      <c r="D27" s="69" t="s">
        <v>51</v>
      </c>
      <c r="E27" s="69">
        <v>6</v>
      </c>
      <c r="F27" s="69">
        <v>9</v>
      </c>
      <c r="G27" s="69" t="str">
        <f t="shared" si="6"/>
        <v>2 PN</v>
      </c>
      <c r="H27" s="69" t="s">
        <v>53</v>
      </c>
      <c r="I27" s="69" t="s">
        <v>63</v>
      </c>
      <c r="J27" s="70">
        <v>68.84</v>
      </c>
      <c r="K27" s="71">
        <f t="shared" si="0"/>
        <v>74.347200000000015</v>
      </c>
      <c r="L27" s="61">
        <v>18857000</v>
      </c>
      <c r="M27" s="61">
        <f t="shared" si="1"/>
        <v>1298115880</v>
      </c>
      <c r="N27" s="62"/>
      <c r="O27" s="113"/>
    </row>
    <row r="28" spans="1:15" s="63" customFormat="1" ht="23.85" customHeight="1">
      <c r="A28" s="64">
        <v>25</v>
      </c>
      <c r="B28" s="64" t="s">
        <v>83</v>
      </c>
      <c r="C28" s="64" t="s">
        <v>50</v>
      </c>
      <c r="D28" s="64" t="s">
        <v>51</v>
      </c>
      <c r="E28" s="64">
        <v>6</v>
      </c>
      <c r="F28" s="64">
        <v>10</v>
      </c>
      <c r="G28" s="64" t="s">
        <v>52</v>
      </c>
      <c r="H28" s="64" t="s">
        <v>56</v>
      </c>
      <c r="I28" s="64" t="s">
        <v>67</v>
      </c>
      <c r="J28" s="65">
        <v>69.989999999999995</v>
      </c>
      <c r="K28" s="66">
        <f t="shared" si="0"/>
        <v>75.589200000000005</v>
      </c>
      <c r="L28" s="61">
        <v>18857000</v>
      </c>
      <c r="M28" s="61">
        <f t="shared" si="1"/>
        <v>1319801430</v>
      </c>
      <c r="N28" s="72"/>
      <c r="O28" s="113"/>
    </row>
    <row r="29" spans="1:15" s="63" customFormat="1" ht="23.85" customHeight="1">
      <c r="A29" s="64">
        <v>26</v>
      </c>
      <c r="B29" s="64" t="s">
        <v>84</v>
      </c>
      <c r="C29" s="64" t="s">
        <v>50</v>
      </c>
      <c r="D29" s="64" t="s">
        <v>51</v>
      </c>
      <c r="E29" s="64">
        <v>6</v>
      </c>
      <c r="F29" s="64">
        <v>11</v>
      </c>
      <c r="G29" s="64" t="str">
        <f t="shared" ref="G29:G31" si="7">IF(J29=70,"2 PN +1","2 PN")</f>
        <v>2 PN</v>
      </c>
      <c r="H29" s="64" t="s">
        <v>53</v>
      </c>
      <c r="I29" s="64" t="s">
        <v>67</v>
      </c>
      <c r="J29" s="65">
        <v>69.69</v>
      </c>
      <c r="K29" s="66">
        <f t="shared" si="0"/>
        <v>75.265200000000007</v>
      </c>
      <c r="L29" s="61">
        <v>18857000</v>
      </c>
      <c r="M29" s="61">
        <f t="shared" si="1"/>
        <v>1314144330</v>
      </c>
      <c r="N29" s="62"/>
      <c r="O29" s="113"/>
    </row>
    <row r="30" spans="1:15" s="63" customFormat="1" ht="23.85" customHeight="1">
      <c r="A30" s="69">
        <v>27</v>
      </c>
      <c r="B30" s="69" t="s">
        <v>85</v>
      </c>
      <c r="C30" s="69" t="s">
        <v>50</v>
      </c>
      <c r="D30" s="69" t="s">
        <v>51</v>
      </c>
      <c r="E30" s="69">
        <v>6</v>
      </c>
      <c r="F30" s="69">
        <v>12</v>
      </c>
      <c r="G30" s="69" t="str">
        <f t="shared" si="7"/>
        <v>2 PN</v>
      </c>
      <c r="H30" s="69" t="s">
        <v>53</v>
      </c>
      <c r="I30" s="69" t="s">
        <v>67</v>
      </c>
      <c r="J30" s="70">
        <v>69.69</v>
      </c>
      <c r="K30" s="71">
        <f t="shared" si="0"/>
        <v>75.265200000000007</v>
      </c>
      <c r="L30" s="61">
        <v>18857000</v>
      </c>
      <c r="M30" s="61">
        <f t="shared" si="1"/>
        <v>1314144330</v>
      </c>
      <c r="N30" s="62"/>
      <c r="O30" s="113"/>
    </row>
    <row r="31" spans="1:15" s="63" customFormat="1" ht="23.85" customHeight="1">
      <c r="A31" s="69">
        <v>28</v>
      </c>
      <c r="B31" s="69" t="s">
        <v>86</v>
      </c>
      <c r="C31" s="69" t="s">
        <v>50</v>
      </c>
      <c r="D31" s="69" t="s">
        <v>51</v>
      </c>
      <c r="E31" s="69">
        <v>6</v>
      </c>
      <c r="F31" s="69" t="s">
        <v>71</v>
      </c>
      <c r="G31" s="69" t="str">
        <f t="shared" si="7"/>
        <v>2 PN</v>
      </c>
      <c r="H31" s="69" t="s">
        <v>53</v>
      </c>
      <c r="I31" s="69" t="s">
        <v>67</v>
      </c>
      <c r="J31" s="70">
        <v>69.69</v>
      </c>
      <c r="K31" s="71">
        <f t="shared" si="0"/>
        <v>75.265200000000007</v>
      </c>
      <c r="L31" s="61">
        <v>18857000</v>
      </c>
      <c r="M31" s="61">
        <f t="shared" si="1"/>
        <v>1314144330</v>
      </c>
      <c r="N31" s="62"/>
      <c r="O31" s="113"/>
    </row>
    <row r="32" spans="1:15" s="63" customFormat="1" ht="23.85" customHeight="1">
      <c r="A32" s="64">
        <v>29</v>
      </c>
      <c r="B32" s="64" t="s">
        <v>87</v>
      </c>
      <c r="C32" s="64" t="s">
        <v>50</v>
      </c>
      <c r="D32" s="64" t="s">
        <v>51</v>
      </c>
      <c r="E32" s="64">
        <v>6</v>
      </c>
      <c r="F32" s="64">
        <v>14</v>
      </c>
      <c r="G32" s="64" t="s">
        <v>52</v>
      </c>
      <c r="H32" s="64" t="s">
        <v>56</v>
      </c>
      <c r="I32" s="64" t="s">
        <v>67</v>
      </c>
      <c r="J32" s="65">
        <v>69.989999999999995</v>
      </c>
      <c r="K32" s="66">
        <f t="shared" si="0"/>
        <v>75.589200000000005</v>
      </c>
      <c r="L32" s="61">
        <v>18857000</v>
      </c>
      <c r="M32" s="61">
        <f t="shared" si="1"/>
        <v>1319801430</v>
      </c>
      <c r="N32" s="76"/>
      <c r="O32" s="113"/>
    </row>
    <row r="33" spans="1:15" s="63" customFormat="1" ht="23.85" customHeight="1">
      <c r="A33" s="69">
        <v>30</v>
      </c>
      <c r="B33" s="69" t="s">
        <v>88</v>
      </c>
      <c r="C33" s="69" t="s">
        <v>50</v>
      </c>
      <c r="D33" s="69" t="s">
        <v>51</v>
      </c>
      <c r="E33" s="69">
        <v>6</v>
      </c>
      <c r="F33" s="69">
        <v>15</v>
      </c>
      <c r="G33" s="69" t="s">
        <v>52</v>
      </c>
      <c r="H33" s="69" t="s">
        <v>53</v>
      </c>
      <c r="I33" s="69" t="s">
        <v>54</v>
      </c>
      <c r="J33" s="70">
        <v>69.989999999999995</v>
      </c>
      <c r="K33" s="71">
        <f t="shared" si="0"/>
        <v>75.589200000000005</v>
      </c>
      <c r="L33" s="61">
        <v>18857000</v>
      </c>
      <c r="M33" s="61">
        <f t="shared" si="1"/>
        <v>1319801430</v>
      </c>
      <c r="N33" s="62"/>
      <c r="O33" s="113"/>
    </row>
    <row r="34" spans="1:15" s="63" customFormat="1" ht="23.85" customHeight="1">
      <c r="A34" s="59">
        <v>31</v>
      </c>
      <c r="B34" s="59" t="s">
        <v>89</v>
      </c>
      <c r="C34" s="59" t="s">
        <v>50</v>
      </c>
      <c r="D34" s="59" t="s">
        <v>51</v>
      </c>
      <c r="E34" s="59">
        <v>7</v>
      </c>
      <c r="F34" s="59">
        <v>1</v>
      </c>
      <c r="G34" s="59" t="s">
        <v>52</v>
      </c>
      <c r="H34" s="59" t="s">
        <v>53</v>
      </c>
      <c r="I34" s="59" t="s">
        <v>54</v>
      </c>
      <c r="J34" s="60">
        <v>69.989999999999995</v>
      </c>
      <c r="K34" s="60">
        <f t="shared" si="0"/>
        <v>75.589200000000005</v>
      </c>
      <c r="L34" s="61">
        <v>18857000</v>
      </c>
      <c r="M34" s="61">
        <f t="shared" si="1"/>
        <v>1319801430</v>
      </c>
      <c r="N34" s="62"/>
      <c r="O34" s="113"/>
    </row>
    <row r="35" spans="1:15" s="63" customFormat="1" ht="23.85" customHeight="1">
      <c r="A35" s="64">
        <v>32</v>
      </c>
      <c r="B35" s="64" t="s">
        <v>90</v>
      </c>
      <c r="C35" s="64" t="s">
        <v>50</v>
      </c>
      <c r="D35" s="64" t="s">
        <v>51</v>
      </c>
      <c r="E35" s="64">
        <v>7</v>
      </c>
      <c r="F35" s="64">
        <v>2</v>
      </c>
      <c r="G35" s="64" t="s">
        <v>52</v>
      </c>
      <c r="H35" s="64" t="s">
        <v>56</v>
      </c>
      <c r="I35" s="64" t="s">
        <v>57</v>
      </c>
      <c r="J35" s="65">
        <v>69.989999999999995</v>
      </c>
      <c r="K35" s="66">
        <f t="shared" si="0"/>
        <v>75.589200000000005</v>
      </c>
      <c r="L35" s="61">
        <v>18857000</v>
      </c>
      <c r="M35" s="61">
        <f t="shared" si="1"/>
        <v>1319801430</v>
      </c>
      <c r="N35" s="67"/>
      <c r="O35" s="113"/>
    </row>
    <row r="36" spans="1:15" s="63" customFormat="1" ht="23.85" customHeight="1">
      <c r="A36" s="64">
        <v>33</v>
      </c>
      <c r="B36" s="64" t="s">
        <v>91</v>
      </c>
      <c r="C36" s="64" t="s">
        <v>50</v>
      </c>
      <c r="D36" s="64" t="s">
        <v>51</v>
      </c>
      <c r="E36" s="64">
        <v>7</v>
      </c>
      <c r="F36" s="64">
        <v>3</v>
      </c>
      <c r="G36" s="64" t="str">
        <f t="shared" ref="G36:G38" si="8">IF(J36=70,"2 PN +1","2 PN")</f>
        <v>2 PN</v>
      </c>
      <c r="H36" s="64" t="s">
        <v>53</v>
      </c>
      <c r="I36" s="64" t="s">
        <v>57</v>
      </c>
      <c r="J36" s="65">
        <v>69.69</v>
      </c>
      <c r="K36" s="66">
        <f t="shared" si="0"/>
        <v>75.265200000000007</v>
      </c>
      <c r="L36" s="61">
        <v>18857000</v>
      </c>
      <c r="M36" s="61">
        <f t="shared" si="1"/>
        <v>1314144330</v>
      </c>
      <c r="N36" s="67"/>
      <c r="O36" s="113"/>
    </row>
    <row r="37" spans="1:15" s="63" customFormat="1" ht="23.85" customHeight="1">
      <c r="A37" s="64">
        <v>34</v>
      </c>
      <c r="B37" s="64" t="s">
        <v>92</v>
      </c>
      <c r="C37" s="64" t="s">
        <v>50</v>
      </c>
      <c r="D37" s="64" t="s">
        <v>51</v>
      </c>
      <c r="E37" s="64">
        <v>7</v>
      </c>
      <c r="F37" s="64">
        <v>4</v>
      </c>
      <c r="G37" s="64" t="str">
        <f t="shared" si="8"/>
        <v>2 PN</v>
      </c>
      <c r="H37" s="64" t="s">
        <v>53</v>
      </c>
      <c r="I37" s="64" t="s">
        <v>57</v>
      </c>
      <c r="J37" s="65">
        <v>69.69</v>
      </c>
      <c r="K37" s="66">
        <f t="shared" si="0"/>
        <v>75.265200000000007</v>
      </c>
      <c r="L37" s="61">
        <v>18857000</v>
      </c>
      <c r="M37" s="61">
        <f t="shared" si="1"/>
        <v>1314144330</v>
      </c>
      <c r="N37" s="62"/>
      <c r="O37" s="113"/>
    </row>
    <row r="38" spans="1:15" s="63" customFormat="1" ht="23.85" customHeight="1">
      <c r="A38" s="64">
        <v>35</v>
      </c>
      <c r="B38" s="64" t="s">
        <v>93</v>
      </c>
      <c r="C38" s="64" t="s">
        <v>50</v>
      </c>
      <c r="D38" s="64" t="s">
        <v>51</v>
      </c>
      <c r="E38" s="64">
        <v>7</v>
      </c>
      <c r="F38" s="64">
        <v>5</v>
      </c>
      <c r="G38" s="64" t="str">
        <f t="shared" si="8"/>
        <v>2 PN</v>
      </c>
      <c r="H38" s="64" t="s">
        <v>53</v>
      </c>
      <c r="I38" s="64" t="s">
        <v>57</v>
      </c>
      <c r="J38" s="65">
        <v>69.69</v>
      </c>
      <c r="K38" s="66">
        <f t="shared" si="0"/>
        <v>75.265200000000007</v>
      </c>
      <c r="L38" s="61">
        <v>18857000</v>
      </c>
      <c r="M38" s="61">
        <f t="shared" si="1"/>
        <v>1314144330</v>
      </c>
      <c r="N38" s="67"/>
      <c r="O38" s="113"/>
    </row>
    <row r="39" spans="1:15" s="63" customFormat="1" ht="23.85" customHeight="1">
      <c r="A39" s="64">
        <v>36</v>
      </c>
      <c r="B39" s="64" t="s">
        <v>94</v>
      </c>
      <c r="C39" s="64" t="s">
        <v>50</v>
      </c>
      <c r="D39" s="64" t="s">
        <v>51</v>
      </c>
      <c r="E39" s="64">
        <v>7</v>
      </c>
      <c r="F39" s="64">
        <v>6</v>
      </c>
      <c r="G39" s="64" t="s">
        <v>52</v>
      </c>
      <c r="H39" s="64" t="s">
        <v>56</v>
      </c>
      <c r="I39" s="64" t="s">
        <v>57</v>
      </c>
      <c r="J39" s="65">
        <v>69.989999999999995</v>
      </c>
      <c r="K39" s="66">
        <f t="shared" si="0"/>
        <v>75.589200000000005</v>
      </c>
      <c r="L39" s="61">
        <v>18857000</v>
      </c>
      <c r="M39" s="61">
        <f t="shared" si="1"/>
        <v>1319801430</v>
      </c>
      <c r="N39" s="67"/>
      <c r="O39" s="113"/>
    </row>
    <row r="40" spans="1:15" s="63" customFormat="1" ht="23.85" customHeight="1">
      <c r="A40" s="59">
        <v>37</v>
      </c>
      <c r="B40" s="59" t="s">
        <v>95</v>
      </c>
      <c r="C40" s="59" t="s">
        <v>50</v>
      </c>
      <c r="D40" s="59" t="s">
        <v>51</v>
      </c>
      <c r="E40" s="59">
        <v>7</v>
      </c>
      <c r="F40" s="59">
        <v>7</v>
      </c>
      <c r="G40" s="59" t="str">
        <f t="shared" ref="G40:G42" si="9">IF(J40=70,"2 PN +1","2 PN")</f>
        <v>2 PN</v>
      </c>
      <c r="H40" s="59" t="s">
        <v>53</v>
      </c>
      <c r="I40" s="59" t="s">
        <v>63</v>
      </c>
      <c r="J40" s="68">
        <v>68.84</v>
      </c>
      <c r="K40" s="60">
        <f t="shared" si="0"/>
        <v>74.347200000000015</v>
      </c>
      <c r="L40" s="61">
        <v>18857000</v>
      </c>
      <c r="M40" s="61">
        <f t="shared" si="1"/>
        <v>1298115880</v>
      </c>
      <c r="N40" s="62"/>
      <c r="O40" s="113"/>
    </row>
    <row r="41" spans="1:15" s="63" customFormat="1" ht="23.85" customHeight="1">
      <c r="A41" s="59">
        <v>38</v>
      </c>
      <c r="B41" s="59" t="s">
        <v>96</v>
      </c>
      <c r="C41" s="59" t="s">
        <v>50</v>
      </c>
      <c r="D41" s="59" t="s">
        <v>51</v>
      </c>
      <c r="E41" s="59">
        <v>7</v>
      </c>
      <c r="F41" s="59">
        <v>8</v>
      </c>
      <c r="G41" s="59" t="str">
        <f t="shared" si="9"/>
        <v>2 PN</v>
      </c>
      <c r="H41" s="59" t="s">
        <v>53</v>
      </c>
      <c r="I41" s="59" t="s">
        <v>63</v>
      </c>
      <c r="J41" s="68">
        <v>69.16</v>
      </c>
      <c r="K41" s="60">
        <f t="shared" si="0"/>
        <v>74.692800000000005</v>
      </c>
      <c r="L41" s="61">
        <v>18857000</v>
      </c>
      <c r="M41" s="61">
        <f t="shared" si="1"/>
        <v>1304150120</v>
      </c>
      <c r="N41" s="67"/>
      <c r="O41" s="113"/>
    </row>
    <row r="42" spans="1:15" s="63" customFormat="1" ht="23.85" customHeight="1">
      <c r="A42" s="59">
        <v>39</v>
      </c>
      <c r="B42" s="59" t="s">
        <v>97</v>
      </c>
      <c r="C42" s="59" t="s">
        <v>50</v>
      </c>
      <c r="D42" s="59" t="s">
        <v>51</v>
      </c>
      <c r="E42" s="59">
        <v>7</v>
      </c>
      <c r="F42" s="59">
        <v>9</v>
      </c>
      <c r="G42" s="59" t="str">
        <f t="shared" si="9"/>
        <v>2 PN</v>
      </c>
      <c r="H42" s="59" t="s">
        <v>53</v>
      </c>
      <c r="I42" s="59" t="s">
        <v>63</v>
      </c>
      <c r="J42" s="68">
        <v>68.84</v>
      </c>
      <c r="K42" s="60">
        <f t="shared" si="0"/>
        <v>74.347200000000015</v>
      </c>
      <c r="L42" s="61">
        <v>18857000</v>
      </c>
      <c r="M42" s="61">
        <f t="shared" si="1"/>
        <v>1298115880</v>
      </c>
      <c r="N42" s="62"/>
      <c r="O42" s="113"/>
    </row>
    <row r="43" spans="1:15" s="63" customFormat="1" ht="23.85" customHeight="1">
      <c r="A43" s="64">
        <v>40</v>
      </c>
      <c r="B43" s="64" t="s">
        <v>98</v>
      </c>
      <c r="C43" s="64" t="s">
        <v>50</v>
      </c>
      <c r="D43" s="64" t="s">
        <v>51</v>
      </c>
      <c r="E43" s="64">
        <v>7</v>
      </c>
      <c r="F43" s="64">
        <v>10</v>
      </c>
      <c r="G43" s="64" t="s">
        <v>52</v>
      </c>
      <c r="H43" s="64" t="s">
        <v>56</v>
      </c>
      <c r="I43" s="64" t="s">
        <v>67</v>
      </c>
      <c r="J43" s="65">
        <v>69.989999999999995</v>
      </c>
      <c r="K43" s="66">
        <f t="shared" si="0"/>
        <v>75.589200000000005</v>
      </c>
      <c r="L43" s="61">
        <v>18857000</v>
      </c>
      <c r="M43" s="61">
        <f t="shared" si="1"/>
        <v>1319801430</v>
      </c>
      <c r="N43" s="72"/>
      <c r="O43" s="113"/>
    </row>
    <row r="44" spans="1:15" s="63" customFormat="1" ht="23.85" customHeight="1">
      <c r="A44" s="59">
        <v>41</v>
      </c>
      <c r="B44" s="59" t="s">
        <v>99</v>
      </c>
      <c r="C44" s="59" t="s">
        <v>50</v>
      </c>
      <c r="D44" s="59" t="s">
        <v>51</v>
      </c>
      <c r="E44" s="59">
        <v>7</v>
      </c>
      <c r="F44" s="59">
        <v>11</v>
      </c>
      <c r="G44" s="59" t="str">
        <f t="shared" ref="G44:G46" si="10">IF(J44=70,"2 PN +1","2 PN")</f>
        <v>2 PN</v>
      </c>
      <c r="H44" s="59" t="s">
        <v>53</v>
      </c>
      <c r="I44" s="59" t="s">
        <v>67</v>
      </c>
      <c r="J44" s="68">
        <v>69.69</v>
      </c>
      <c r="K44" s="60">
        <f t="shared" si="0"/>
        <v>75.265200000000007</v>
      </c>
      <c r="L44" s="61">
        <v>18857000</v>
      </c>
      <c r="M44" s="61">
        <f t="shared" si="1"/>
        <v>1314144330</v>
      </c>
      <c r="N44" s="62"/>
      <c r="O44" s="113"/>
    </row>
    <row r="45" spans="1:15" s="63" customFormat="1" ht="23.85" customHeight="1">
      <c r="A45" s="59">
        <v>42</v>
      </c>
      <c r="B45" s="59" t="s">
        <v>100</v>
      </c>
      <c r="C45" s="59" t="s">
        <v>50</v>
      </c>
      <c r="D45" s="59" t="s">
        <v>51</v>
      </c>
      <c r="E45" s="59">
        <v>7</v>
      </c>
      <c r="F45" s="59">
        <v>12</v>
      </c>
      <c r="G45" s="59" t="str">
        <f t="shared" si="10"/>
        <v>2 PN</v>
      </c>
      <c r="H45" s="59" t="s">
        <v>53</v>
      </c>
      <c r="I45" s="59" t="s">
        <v>67</v>
      </c>
      <c r="J45" s="68">
        <v>69.69</v>
      </c>
      <c r="K45" s="60">
        <f t="shared" si="0"/>
        <v>75.265200000000007</v>
      </c>
      <c r="L45" s="61">
        <v>18857000</v>
      </c>
      <c r="M45" s="61">
        <f t="shared" si="1"/>
        <v>1314144330</v>
      </c>
      <c r="N45" s="62"/>
      <c r="O45" s="113"/>
    </row>
    <row r="46" spans="1:15" s="63" customFormat="1" ht="23.85" customHeight="1">
      <c r="A46" s="59">
        <v>43</v>
      </c>
      <c r="B46" s="59" t="s">
        <v>101</v>
      </c>
      <c r="C46" s="59" t="s">
        <v>50</v>
      </c>
      <c r="D46" s="59" t="s">
        <v>51</v>
      </c>
      <c r="E46" s="59">
        <v>7</v>
      </c>
      <c r="F46" s="59" t="s">
        <v>71</v>
      </c>
      <c r="G46" s="59" t="str">
        <f t="shared" si="10"/>
        <v>2 PN</v>
      </c>
      <c r="H46" s="59" t="s">
        <v>53</v>
      </c>
      <c r="I46" s="59" t="s">
        <v>67</v>
      </c>
      <c r="J46" s="68">
        <v>69.69</v>
      </c>
      <c r="K46" s="60">
        <f t="shared" si="0"/>
        <v>75.265200000000007</v>
      </c>
      <c r="L46" s="61">
        <v>18857000</v>
      </c>
      <c r="M46" s="61">
        <f t="shared" si="1"/>
        <v>1314144330</v>
      </c>
      <c r="N46" s="62"/>
      <c r="O46" s="113"/>
    </row>
    <row r="47" spans="1:15" s="63" customFormat="1" ht="23.85" customHeight="1">
      <c r="A47" s="69">
        <v>44</v>
      </c>
      <c r="B47" s="69" t="s">
        <v>102</v>
      </c>
      <c r="C47" s="69" t="s">
        <v>50</v>
      </c>
      <c r="D47" s="69" t="s">
        <v>51</v>
      </c>
      <c r="E47" s="69">
        <v>7</v>
      </c>
      <c r="F47" s="69">
        <v>14</v>
      </c>
      <c r="G47" s="69" t="s">
        <v>52</v>
      </c>
      <c r="H47" s="69" t="s">
        <v>56</v>
      </c>
      <c r="I47" s="69" t="s">
        <v>67</v>
      </c>
      <c r="J47" s="70">
        <v>69.989999999999995</v>
      </c>
      <c r="K47" s="71">
        <f t="shared" si="0"/>
        <v>75.589200000000005</v>
      </c>
      <c r="L47" s="61">
        <v>18857000</v>
      </c>
      <c r="M47" s="61">
        <f t="shared" si="1"/>
        <v>1319801430</v>
      </c>
      <c r="N47" s="76"/>
      <c r="O47" s="113"/>
    </row>
    <row r="48" spans="1:15" s="63" customFormat="1" ht="23.85" customHeight="1">
      <c r="A48" s="59">
        <v>45</v>
      </c>
      <c r="B48" s="59" t="s">
        <v>103</v>
      </c>
      <c r="C48" s="59" t="s">
        <v>50</v>
      </c>
      <c r="D48" s="59" t="s">
        <v>51</v>
      </c>
      <c r="E48" s="59">
        <v>7</v>
      </c>
      <c r="F48" s="59">
        <v>15</v>
      </c>
      <c r="G48" s="59" t="s">
        <v>52</v>
      </c>
      <c r="H48" s="59" t="s">
        <v>53</v>
      </c>
      <c r="I48" s="59" t="s">
        <v>54</v>
      </c>
      <c r="J48" s="68">
        <v>69.989999999999995</v>
      </c>
      <c r="K48" s="60">
        <f t="shared" si="0"/>
        <v>75.589200000000005</v>
      </c>
      <c r="L48" s="61">
        <v>18857000</v>
      </c>
      <c r="M48" s="61">
        <f t="shared" si="1"/>
        <v>1319801430</v>
      </c>
      <c r="N48" s="62"/>
      <c r="O48" s="113"/>
    </row>
    <row r="49" spans="1:15" s="63" customFormat="1" ht="23.85" customHeight="1">
      <c r="A49" s="64">
        <v>46</v>
      </c>
      <c r="B49" s="64" t="s">
        <v>104</v>
      </c>
      <c r="C49" s="64" t="s">
        <v>50</v>
      </c>
      <c r="D49" s="64" t="s">
        <v>51</v>
      </c>
      <c r="E49" s="64">
        <v>8</v>
      </c>
      <c r="F49" s="64">
        <v>1</v>
      </c>
      <c r="G49" s="64" t="s">
        <v>52</v>
      </c>
      <c r="H49" s="64" t="s">
        <v>53</v>
      </c>
      <c r="I49" s="64" t="s">
        <v>54</v>
      </c>
      <c r="J49" s="66">
        <v>69.989999999999995</v>
      </c>
      <c r="K49" s="66">
        <f t="shared" si="0"/>
        <v>75.589200000000005</v>
      </c>
      <c r="L49" s="61">
        <v>18857000</v>
      </c>
      <c r="M49" s="61">
        <f t="shared" si="1"/>
        <v>1319801430</v>
      </c>
      <c r="N49" s="62"/>
      <c r="O49" s="113"/>
    </row>
    <row r="50" spans="1:15" s="63" customFormat="1" ht="23.85" customHeight="1">
      <c r="A50" s="64">
        <v>47</v>
      </c>
      <c r="B50" s="64" t="s">
        <v>105</v>
      </c>
      <c r="C50" s="64" t="s">
        <v>50</v>
      </c>
      <c r="D50" s="64" t="s">
        <v>51</v>
      </c>
      <c r="E50" s="64">
        <v>8</v>
      </c>
      <c r="F50" s="64">
        <v>2</v>
      </c>
      <c r="G50" s="64" t="s">
        <v>52</v>
      </c>
      <c r="H50" s="64" t="s">
        <v>56</v>
      </c>
      <c r="I50" s="64" t="s">
        <v>57</v>
      </c>
      <c r="J50" s="65">
        <v>69.989999999999995</v>
      </c>
      <c r="K50" s="66">
        <f t="shared" si="0"/>
        <v>75.589200000000005</v>
      </c>
      <c r="L50" s="61">
        <v>18857000</v>
      </c>
      <c r="M50" s="61">
        <f t="shared" si="1"/>
        <v>1319801430</v>
      </c>
      <c r="N50" s="67"/>
      <c r="O50" s="113"/>
    </row>
    <row r="51" spans="1:15" s="63" customFormat="1" ht="23.85" customHeight="1">
      <c r="A51" s="64">
        <v>48</v>
      </c>
      <c r="B51" s="64" t="s">
        <v>106</v>
      </c>
      <c r="C51" s="64" t="s">
        <v>50</v>
      </c>
      <c r="D51" s="64" t="s">
        <v>51</v>
      </c>
      <c r="E51" s="64">
        <v>8</v>
      </c>
      <c r="F51" s="64">
        <v>3</v>
      </c>
      <c r="G51" s="64" t="str">
        <f t="shared" ref="G51:G53" si="11">IF(J51=70,"2 PN +1","2 PN")</f>
        <v>2 PN</v>
      </c>
      <c r="H51" s="64" t="s">
        <v>53</v>
      </c>
      <c r="I51" s="64" t="s">
        <v>57</v>
      </c>
      <c r="J51" s="65">
        <v>69.69</v>
      </c>
      <c r="K51" s="66">
        <f t="shared" si="0"/>
        <v>75.265200000000007</v>
      </c>
      <c r="L51" s="61">
        <v>18857000</v>
      </c>
      <c r="M51" s="61">
        <f t="shared" si="1"/>
        <v>1314144330</v>
      </c>
      <c r="N51" s="67"/>
      <c r="O51" s="113"/>
    </row>
    <row r="52" spans="1:15" s="63" customFormat="1" ht="23.85" customHeight="1">
      <c r="A52" s="64">
        <v>49</v>
      </c>
      <c r="B52" s="64" t="s">
        <v>107</v>
      </c>
      <c r="C52" s="64" t="s">
        <v>50</v>
      </c>
      <c r="D52" s="64" t="s">
        <v>51</v>
      </c>
      <c r="E52" s="64">
        <v>8</v>
      </c>
      <c r="F52" s="64">
        <v>4</v>
      </c>
      <c r="G52" s="64" t="str">
        <f t="shared" si="11"/>
        <v>2 PN</v>
      </c>
      <c r="H52" s="64" t="s">
        <v>53</v>
      </c>
      <c r="I52" s="64" t="s">
        <v>57</v>
      </c>
      <c r="J52" s="65">
        <v>69.69</v>
      </c>
      <c r="K52" s="66">
        <f t="shared" si="0"/>
        <v>75.265200000000007</v>
      </c>
      <c r="L52" s="61">
        <v>18857000</v>
      </c>
      <c r="M52" s="61">
        <f t="shared" si="1"/>
        <v>1314144330</v>
      </c>
      <c r="N52" s="62"/>
      <c r="O52" s="113"/>
    </row>
    <row r="53" spans="1:15" s="63" customFormat="1" ht="23.85" customHeight="1">
      <c r="A53" s="77">
        <v>50</v>
      </c>
      <c r="B53" s="77" t="s">
        <v>108</v>
      </c>
      <c r="C53" s="77" t="s">
        <v>50</v>
      </c>
      <c r="D53" s="77" t="s">
        <v>51</v>
      </c>
      <c r="E53" s="77">
        <v>8</v>
      </c>
      <c r="F53" s="77">
        <v>5</v>
      </c>
      <c r="G53" s="77" t="str">
        <f t="shared" si="11"/>
        <v>2 PN</v>
      </c>
      <c r="H53" s="77" t="s">
        <v>53</v>
      </c>
      <c r="I53" s="77" t="s">
        <v>57</v>
      </c>
      <c r="J53" s="78">
        <v>69.69</v>
      </c>
      <c r="K53" s="79">
        <f t="shared" si="0"/>
        <v>75.265200000000007</v>
      </c>
      <c r="L53" s="61">
        <v>18857000</v>
      </c>
      <c r="M53" s="61">
        <f t="shared" si="1"/>
        <v>1314144330</v>
      </c>
      <c r="N53" s="67"/>
      <c r="O53" s="113"/>
    </row>
    <row r="54" spans="1:15" s="63" customFormat="1" ht="23.85" customHeight="1">
      <c r="A54" s="64">
        <v>51</v>
      </c>
      <c r="B54" s="64" t="s">
        <v>109</v>
      </c>
      <c r="C54" s="64" t="s">
        <v>50</v>
      </c>
      <c r="D54" s="64" t="s">
        <v>51</v>
      </c>
      <c r="E54" s="64">
        <v>8</v>
      </c>
      <c r="F54" s="64">
        <v>6</v>
      </c>
      <c r="G54" s="64" t="s">
        <v>52</v>
      </c>
      <c r="H54" s="64" t="s">
        <v>56</v>
      </c>
      <c r="I54" s="64" t="s">
        <v>57</v>
      </c>
      <c r="J54" s="65">
        <v>69.989999999999995</v>
      </c>
      <c r="K54" s="66">
        <f t="shared" si="0"/>
        <v>75.589200000000005</v>
      </c>
      <c r="L54" s="61">
        <v>18857000</v>
      </c>
      <c r="M54" s="61">
        <f t="shared" si="1"/>
        <v>1319801430</v>
      </c>
      <c r="N54" s="67"/>
      <c r="O54" s="113"/>
    </row>
    <row r="55" spans="1:15" s="63" customFormat="1" ht="23.85" customHeight="1">
      <c r="A55" s="64">
        <v>52</v>
      </c>
      <c r="B55" s="64" t="s">
        <v>110</v>
      </c>
      <c r="C55" s="64" t="s">
        <v>50</v>
      </c>
      <c r="D55" s="64" t="s">
        <v>51</v>
      </c>
      <c r="E55" s="64">
        <v>8</v>
      </c>
      <c r="F55" s="64">
        <v>7</v>
      </c>
      <c r="G55" s="64" t="str">
        <f t="shared" ref="G55:G57" si="12">IF(J55=70,"2 PN +1","2 PN")</f>
        <v>2 PN</v>
      </c>
      <c r="H55" s="64" t="s">
        <v>53</v>
      </c>
      <c r="I55" s="64" t="s">
        <v>63</v>
      </c>
      <c r="J55" s="65">
        <v>68.84</v>
      </c>
      <c r="K55" s="66">
        <f t="shared" si="0"/>
        <v>74.347200000000015</v>
      </c>
      <c r="L55" s="61">
        <v>18857000</v>
      </c>
      <c r="M55" s="61">
        <f t="shared" si="1"/>
        <v>1298115880</v>
      </c>
      <c r="N55" s="62"/>
      <c r="O55" s="113"/>
    </row>
    <row r="56" spans="1:15" s="63" customFormat="1" ht="23.85" customHeight="1">
      <c r="A56" s="59">
        <v>53</v>
      </c>
      <c r="B56" s="59" t="s">
        <v>111</v>
      </c>
      <c r="C56" s="59" t="s">
        <v>50</v>
      </c>
      <c r="D56" s="59" t="s">
        <v>51</v>
      </c>
      <c r="E56" s="59">
        <v>8</v>
      </c>
      <c r="F56" s="59">
        <v>8</v>
      </c>
      <c r="G56" s="59" t="str">
        <f t="shared" si="12"/>
        <v>2 PN</v>
      </c>
      <c r="H56" s="59" t="s">
        <v>53</v>
      </c>
      <c r="I56" s="59" t="s">
        <v>63</v>
      </c>
      <c r="J56" s="68">
        <v>69.16</v>
      </c>
      <c r="K56" s="60">
        <f t="shared" si="0"/>
        <v>74.692800000000005</v>
      </c>
      <c r="L56" s="61">
        <v>18857000</v>
      </c>
      <c r="M56" s="61">
        <f t="shared" si="1"/>
        <v>1304150120</v>
      </c>
      <c r="N56" s="67"/>
      <c r="O56" s="113"/>
    </row>
    <row r="57" spans="1:15" s="63" customFormat="1" ht="23.85" customHeight="1">
      <c r="A57" s="64">
        <v>54</v>
      </c>
      <c r="B57" s="64" t="s">
        <v>112</v>
      </c>
      <c r="C57" s="64" t="s">
        <v>50</v>
      </c>
      <c r="D57" s="64" t="s">
        <v>51</v>
      </c>
      <c r="E57" s="64">
        <v>8</v>
      </c>
      <c r="F57" s="64">
        <v>9</v>
      </c>
      <c r="G57" s="64" t="str">
        <f t="shared" si="12"/>
        <v>2 PN</v>
      </c>
      <c r="H57" s="64" t="s">
        <v>53</v>
      </c>
      <c r="I57" s="64" t="s">
        <v>63</v>
      </c>
      <c r="J57" s="65">
        <v>68.84</v>
      </c>
      <c r="K57" s="66">
        <f t="shared" si="0"/>
        <v>74.347200000000015</v>
      </c>
      <c r="L57" s="61">
        <v>18857000</v>
      </c>
      <c r="M57" s="61">
        <f t="shared" si="1"/>
        <v>1298115880</v>
      </c>
      <c r="N57" s="62"/>
      <c r="O57" s="113"/>
    </row>
    <row r="58" spans="1:15" s="63" customFormat="1" ht="23.85" customHeight="1">
      <c r="A58" s="64">
        <v>55</v>
      </c>
      <c r="B58" s="64" t="s">
        <v>113</v>
      </c>
      <c r="C58" s="64" t="s">
        <v>50</v>
      </c>
      <c r="D58" s="64" t="s">
        <v>51</v>
      </c>
      <c r="E58" s="64">
        <v>8</v>
      </c>
      <c r="F58" s="64">
        <v>10</v>
      </c>
      <c r="G58" s="64" t="s">
        <v>52</v>
      </c>
      <c r="H58" s="64" t="s">
        <v>56</v>
      </c>
      <c r="I58" s="64" t="s">
        <v>67</v>
      </c>
      <c r="J58" s="65">
        <v>69.989999999999995</v>
      </c>
      <c r="K58" s="66">
        <f t="shared" si="0"/>
        <v>75.589200000000005</v>
      </c>
      <c r="L58" s="61">
        <v>18857000</v>
      </c>
      <c r="M58" s="61">
        <f t="shared" si="1"/>
        <v>1319801430</v>
      </c>
      <c r="N58" s="72"/>
      <c r="O58" s="113"/>
    </row>
    <row r="59" spans="1:15" s="63" customFormat="1" ht="23.85" customHeight="1">
      <c r="A59" s="64">
        <v>56</v>
      </c>
      <c r="B59" s="64" t="s">
        <v>114</v>
      </c>
      <c r="C59" s="64" t="s">
        <v>50</v>
      </c>
      <c r="D59" s="64" t="s">
        <v>51</v>
      </c>
      <c r="E59" s="64">
        <v>8</v>
      </c>
      <c r="F59" s="64">
        <v>11</v>
      </c>
      <c r="G59" s="64" t="str">
        <f t="shared" ref="G59:G61" si="13">IF(J59=70,"2 PN +1","2 PN")</f>
        <v>2 PN</v>
      </c>
      <c r="H59" s="64" t="s">
        <v>53</v>
      </c>
      <c r="I59" s="64" t="s">
        <v>67</v>
      </c>
      <c r="J59" s="65">
        <v>69.69</v>
      </c>
      <c r="K59" s="66">
        <f t="shared" si="0"/>
        <v>75.265200000000007</v>
      </c>
      <c r="L59" s="61">
        <v>18857000</v>
      </c>
      <c r="M59" s="61">
        <f t="shared" si="1"/>
        <v>1314144330</v>
      </c>
      <c r="N59" s="62"/>
      <c r="O59" s="113"/>
    </row>
    <row r="60" spans="1:15" s="63" customFormat="1" ht="23.85" customHeight="1">
      <c r="A60" s="69">
        <v>57</v>
      </c>
      <c r="B60" s="69" t="s">
        <v>115</v>
      </c>
      <c r="C60" s="69" t="s">
        <v>50</v>
      </c>
      <c r="D60" s="69" t="s">
        <v>51</v>
      </c>
      <c r="E60" s="69">
        <v>8</v>
      </c>
      <c r="F60" s="69">
        <v>12</v>
      </c>
      <c r="G60" s="69" t="str">
        <f t="shared" si="13"/>
        <v>2 PN</v>
      </c>
      <c r="H60" s="69" t="s">
        <v>53</v>
      </c>
      <c r="I60" s="69" t="s">
        <v>67</v>
      </c>
      <c r="J60" s="70">
        <v>69.69</v>
      </c>
      <c r="K60" s="71">
        <f t="shared" si="0"/>
        <v>75.265200000000007</v>
      </c>
      <c r="L60" s="61">
        <v>18857000</v>
      </c>
      <c r="M60" s="61">
        <f t="shared" si="1"/>
        <v>1314144330</v>
      </c>
      <c r="N60" s="62"/>
      <c r="O60" s="113"/>
    </row>
    <row r="61" spans="1:15" s="63" customFormat="1" ht="23.85" customHeight="1">
      <c r="A61" s="59">
        <v>58</v>
      </c>
      <c r="B61" s="59" t="s">
        <v>116</v>
      </c>
      <c r="C61" s="59" t="s">
        <v>50</v>
      </c>
      <c r="D61" s="59" t="s">
        <v>51</v>
      </c>
      <c r="E61" s="59">
        <v>8</v>
      </c>
      <c r="F61" s="59" t="s">
        <v>71</v>
      </c>
      <c r="G61" s="59" t="str">
        <f t="shared" si="13"/>
        <v>2 PN</v>
      </c>
      <c r="H61" s="59" t="s">
        <v>53</v>
      </c>
      <c r="I61" s="59" t="s">
        <v>67</v>
      </c>
      <c r="J61" s="68">
        <v>69.69</v>
      </c>
      <c r="K61" s="60">
        <f t="shared" si="0"/>
        <v>75.265200000000007</v>
      </c>
      <c r="L61" s="61">
        <v>18857000</v>
      </c>
      <c r="M61" s="61">
        <f t="shared" si="1"/>
        <v>1314144330</v>
      </c>
      <c r="N61" s="62"/>
      <c r="O61" s="113"/>
    </row>
    <row r="62" spans="1:15" s="63" customFormat="1" ht="23.85" customHeight="1">
      <c r="A62" s="64">
        <v>59</v>
      </c>
      <c r="B62" s="64" t="s">
        <v>117</v>
      </c>
      <c r="C62" s="64" t="s">
        <v>50</v>
      </c>
      <c r="D62" s="64" t="s">
        <v>51</v>
      </c>
      <c r="E62" s="64">
        <v>8</v>
      </c>
      <c r="F62" s="64">
        <v>14</v>
      </c>
      <c r="G62" s="64" t="s">
        <v>52</v>
      </c>
      <c r="H62" s="64" t="s">
        <v>56</v>
      </c>
      <c r="I62" s="64" t="s">
        <v>67</v>
      </c>
      <c r="J62" s="65">
        <v>69.989999999999995</v>
      </c>
      <c r="K62" s="66">
        <f t="shared" si="0"/>
        <v>75.589200000000005</v>
      </c>
      <c r="L62" s="61">
        <v>18857000</v>
      </c>
      <c r="M62" s="61">
        <f t="shared" si="1"/>
        <v>1319801430</v>
      </c>
      <c r="N62" s="76"/>
      <c r="O62" s="113"/>
    </row>
    <row r="63" spans="1:15" s="63" customFormat="1" ht="23.85" customHeight="1">
      <c r="A63" s="64">
        <v>60</v>
      </c>
      <c r="B63" s="64" t="s">
        <v>118</v>
      </c>
      <c r="C63" s="64" t="s">
        <v>50</v>
      </c>
      <c r="D63" s="64" t="s">
        <v>51</v>
      </c>
      <c r="E63" s="64">
        <v>8</v>
      </c>
      <c r="F63" s="64">
        <v>15</v>
      </c>
      <c r="G63" s="64" t="s">
        <v>52</v>
      </c>
      <c r="H63" s="64" t="s">
        <v>53</v>
      </c>
      <c r="I63" s="64" t="s">
        <v>54</v>
      </c>
      <c r="J63" s="65">
        <v>69.989999999999995</v>
      </c>
      <c r="K63" s="66">
        <f t="shared" si="0"/>
        <v>75.589200000000005</v>
      </c>
      <c r="L63" s="61">
        <v>18857000</v>
      </c>
      <c r="M63" s="61">
        <f t="shared" si="1"/>
        <v>1319801430</v>
      </c>
      <c r="N63" s="62"/>
      <c r="O63" s="113"/>
    </row>
    <row r="64" spans="1:15" s="63" customFormat="1" ht="23.85" customHeight="1">
      <c r="A64" s="64">
        <v>61</v>
      </c>
      <c r="B64" s="64" t="s">
        <v>119</v>
      </c>
      <c r="C64" s="64" t="s">
        <v>50</v>
      </c>
      <c r="D64" s="64" t="s">
        <v>51</v>
      </c>
      <c r="E64" s="64">
        <v>9</v>
      </c>
      <c r="F64" s="64">
        <v>1</v>
      </c>
      <c r="G64" s="64" t="s">
        <v>52</v>
      </c>
      <c r="H64" s="64" t="s">
        <v>53</v>
      </c>
      <c r="I64" s="64" t="s">
        <v>54</v>
      </c>
      <c r="J64" s="66">
        <v>69.989999999999995</v>
      </c>
      <c r="K64" s="66">
        <f t="shared" si="0"/>
        <v>75.589200000000005</v>
      </c>
      <c r="L64" s="61">
        <v>18857000</v>
      </c>
      <c r="M64" s="61">
        <f t="shared" si="1"/>
        <v>1319801430</v>
      </c>
      <c r="N64" s="62"/>
      <c r="O64" s="113"/>
    </row>
    <row r="65" spans="1:15" s="63" customFormat="1" ht="23.85" customHeight="1">
      <c r="A65" s="77">
        <v>62</v>
      </c>
      <c r="B65" s="77" t="s">
        <v>120</v>
      </c>
      <c r="C65" s="77" t="s">
        <v>50</v>
      </c>
      <c r="D65" s="77" t="s">
        <v>51</v>
      </c>
      <c r="E65" s="77">
        <v>9</v>
      </c>
      <c r="F65" s="77">
        <v>2</v>
      </c>
      <c r="G65" s="77" t="s">
        <v>52</v>
      </c>
      <c r="H65" s="77" t="s">
        <v>56</v>
      </c>
      <c r="I65" s="77" t="s">
        <v>57</v>
      </c>
      <c r="J65" s="78">
        <v>69.989999999999995</v>
      </c>
      <c r="K65" s="79">
        <f t="shared" si="0"/>
        <v>75.589200000000005</v>
      </c>
      <c r="L65" s="61">
        <v>18857000</v>
      </c>
      <c r="M65" s="61">
        <f t="shared" si="1"/>
        <v>1319801430</v>
      </c>
      <c r="N65" s="67"/>
      <c r="O65" s="113"/>
    </row>
    <row r="66" spans="1:15" s="63" customFormat="1" ht="23.85" customHeight="1">
      <c r="A66" s="64">
        <v>63</v>
      </c>
      <c r="B66" s="64" t="s">
        <v>121</v>
      </c>
      <c r="C66" s="64" t="s">
        <v>50</v>
      </c>
      <c r="D66" s="64" t="s">
        <v>51</v>
      </c>
      <c r="E66" s="64">
        <v>9</v>
      </c>
      <c r="F66" s="64">
        <v>3</v>
      </c>
      <c r="G66" s="64" t="str">
        <f t="shared" ref="G66:G68" si="14">IF(J66=70,"2 PN +1","2 PN")</f>
        <v>2 PN</v>
      </c>
      <c r="H66" s="64" t="s">
        <v>53</v>
      </c>
      <c r="I66" s="64" t="s">
        <v>57</v>
      </c>
      <c r="J66" s="65">
        <v>69.69</v>
      </c>
      <c r="K66" s="66">
        <f t="shared" si="0"/>
        <v>75.265200000000007</v>
      </c>
      <c r="L66" s="61">
        <v>18857000</v>
      </c>
      <c r="M66" s="61">
        <f t="shared" si="1"/>
        <v>1314144330</v>
      </c>
      <c r="N66" s="67"/>
      <c r="O66" s="113"/>
    </row>
    <row r="67" spans="1:15" s="63" customFormat="1" ht="23.85" customHeight="1">
      <c r="A67" s="64">
        <v>64</v>
      </c>
      <c r="B67" s="64" t="s">
        <v>122</v>
      </c>
      <c r="C67" s="64" t="s">
        <v>50</v>
      </c>
      <c r="D67" s="64" t="s">
        <v>51</v>
      </c>
      <c r="E67" s="64">
        <v>9</v>
      </c>
      <c r="F67" s="64">
        <v>4</v>
      </c>
      <c r="G67" s="64" t="str">
        <f t="shared" si="14"/>
        <v>2 PN</v>
      </c>
      <c r="H67" s="64" t="s">
        <v>53</v>
      </c>
      <c r="I67" s="64" t="s">
        <v>57</v>
      </c>
      <c r="J67" s="65">
        <v>69.69</v>
      </c>
      <c r="K67" s="66">
        <f t="shared" si="0"/>
        <v>75.265200000000007</v>
      </c>
      <c r="L67" s="61">
        <v>18857000</v>
      </c>
      <c r="M67" s="61">
        <f t="shared" si="1"/>
        <v>1314144330</v>
      </c>
      <c r="N67" s="62"/>
      <c r="O67" s="113"/>
    </row>
    <row r="68" spans="1:15" s="63" customFormat="1" ht="23.85" customHeight="1">
      <c r="A68" s="64">
        <v>65</v>
      </c>
      <c r="B68" s="64" t="s">
        <v>123</v>
      </c>
      <c r="C68" s="64" t="s">
        <v>50</v>
      </c>
      <c r="D68" s="64" t="s">
        <v>51</v>
      </c>
      <c r="E68" s="64">
        <v>9</v>
      </c>
      <c r="F68" s="64">
        <v>5</v>
      </c>
      <c r="G68" s="64" t="str">
        <f t="shared" si="14"/>
        <v>2 PN</v>
      </c>
      <c r="H68" s="64" t="s">
        <v>53</v>
      </c>
      <c r="I68" s="64" t="s">
        <v>57</v>
      </c>
      <c r="J68" s="65">
        <v>69.69</v>
      </c>
      <c r="K68" s="66">
        <f t="shared" si="0"/>
        <v>75.265200000000007</v>
      </c>
      <c r="L68" s="61">
        <v>18857000</v>
      </c>
      <c r="M68" s="61">
        <f t="shared" si="1"/>
        <v>1314144330</v>
      </c>
      <c r="N68" s="67"/>
      <c r="O68" s="113"/>
    </row>
    <row r="69" spans="1:15" s="63" customFormat="1" ht="23.85" customHeight="1">
      <c r="A69" s="64">
        <v>66</v>
      </c>
      <c r="B69" s="64" t="s">
        <v>124</v>
      </c>
      <c r="C69" s="64" t="s">
        <v>50</v>
      </c>
      <c r="D69" s="64" t="s">
        <v>51</v>
      </c>
      <c r="E69" s="64">
        <v>9</v>
      </c>
      <c r="F69" s="64">
        <v>6</v>
      </c>
      <c r="G69" s="64" t="s">
        <v>52</v>
      </c>
      <c r="H69" s="64" t="s">
        <v>56</v>
      </c>
      <c r="I69" s="64" t="s">
        <v>57</v>
      </c>
      <c r="J69" s="65">
        <v>69.989999999999995</v>
      </c>
      <c r="K69" s="66">
        <f t="shared" si="0"/>
        <v>75.589200000000005</v>
      </c>
      <c r="L69" s="61">
        <v>18857000</v>
      </c>
      <c r="M69" s="61">
        <f t="shared" ref="M69:M132" si="15">J69*L69</f>
        <v>1319801430</v>
      </c>
      <c r="N69" s="67"/>
      <c r="O69" s="113"/>
    </row>
    <row r="70" spans="1:15" s="63" customFormat="1" ht="23.85" customHeight="1">
      <c r="A70" s="64">
        <v>67</v>
      </c>
      <c r="B70" s="64" t="s">
        <v>125</v>
      </c>
      <c r="C70" s="64" t="s">
        <v>50</v>
      </c>
      <c r="D70" s="64" t="s">
        <v>51</v>
      </c>
      <c r="E70" s="64">
        <v>9</v>
      </c>
      <c r="F70" s="64">
        <v>7</v>
      </c>
      <c r="G70" s="64" t="str">
        <f t="shared" ref="G70:G71" si="16">IF(J70=70,"2 PN +1","2 PN")</f>
        <v>2 PN</v>
      </c>
      <c r="H70" s="64" t="s">
        <v>53</v>
      </c>
      <c r="I70" s="64" t="s">
        <v>63</v>
      </c>
      <c r="J70" s="65">
        <v>68.84</v>
      </c>
      <c r="K70" s="66">
        <f t="shared" si="0"/>
        <v>74.347200000000015</v>
      </c>
      <c r="L70" s="61">
        <v>18857000</v>
      </c>
      <c r="M70" s="61">
        <f t="shared" si="15"/>
        <v>1298115880</v>
      </c>
      <c r="N70" s="62"/>
      <c r="O70" s="113"/>
    </row>
    <row r="71" spans="1:15" s="63" customFormat="1" ht="23.85" customHeight="1">
      <c r="A71" s="69">
        <v>68</v>
      </c>
      <c r="B71" s="69" t="s">
        <v>126</v>
      </c>
      <c r="C71" s="69" t="s">
        <v>50</v>
      </c>
      <c r="D71" s="69" t="s">
        <v>51</v>
      </c>
      <c r="E71" s="69">
        <v>9</v>
      </c>
      <c r="F71" s="69">
        <v>8</v>
      </c>
      <c r="G71" s="69" t="str">
        <f t="shared" si="16"/>
        <v>2 PN</v>
      </c>
      <c r="H71" s="69" t="s">
        <v>53</v>
      </c>
      <c r="I71" s="69" t="s">
        <v>63</v>
      </c>
      <c r="J71" s="70">
        <v>69.16</v>
      </c>
      <c r="K71" s="71">
        <f t="shared" si="0"/>
        <v>74.692800000000005</v>
      </c>
      <c r="L71" s="61">
        <v>18857000</v>
      </c>
      <c r="M71" s="61">
        <f t="shared" si="15"/>
        <v>1304150120</v>
      </c>
      <c r="N71" s="67"/>
      <c r="O71" s="113"/>
    </row>
    <row r="72" spans="1:15" s="63" customFormat="1" ht="23.85" customHeight="1">
      <c r="A72" s="64">
        <v>69</v>
      </c>
      <c r="B72" s="64" t="s">
        <v>127</v>
      </c>
      <c r="C72" s="64" t="s">
        <v>50</v>
      </c>
      <c r="D72" s="64" t="s">
        <v>51</v>
      </c>
      <c r="E72" s="64">
        <v>9</v>
      </c>
      <c r="F72" s="64">
        <v>9</v>
      </c>
      <c r="G72" s="64" t="s">
        <v>128</v>
      </c>
      <c r="H72" s="64" t="s">
        <v>53</v>
      </c>
      <c r="I72" s="64" t="s">
        <v>63</v>
      </c>
      <c r="J72" s="65">
        <v>68.84</v>
      </c>
      <c r="K72" s="66">
        <f t="shared" si="0"/>
        <v>74.347200000000015</v>
      </c>
      <c r="L72" s="61">
        <v>18857000</v>
      </c>
      <c r="M72" s="61">
        <f t="shared" si="15"/>
        <v>1298115880</v>
      </c>
      <c r="N72" s="62"/>
      <c r="O72" s="113"/>
    </row>
    <row r="73" spans="1:15" s="63" customFormat="1" ht="23.85" customHeight="1">
      <c r="A73" s="64">
        <v>70</v>
      </c>
      <c r="B73" s="64" t="s">
        <v>129</v>
      </c>
      <c r="C73" s="64" t="s">
        <v>50</v>
      </c>
      <c r="D73" s="64" t="s">
        <v>51</v>
      </c>
      <c r="E73" s="64">
        <v>9</v>
      </c>
      <c r="F73" s="64">
        <v>10</v>
      </c>
      <c r="G73" s="64" t="s">
        <v>52</v>
      </c>
      <c r="H73" s="64" t="s">
        <v>56</v>
      </c>
      <c r="I73" s="64" t="s">
        <v>67</v>
      </c>
      <c r="J73" s="65">
        <v>69.989999999999995</v>
      </c>
      <c r="K73" s="66">
        <f t="shared" si="0"/>
        <v>75.589200000000005</v>
      </c>
      <c r="L73" s="61">
        <v>18857000</v>
      </c>
      <c r="M73" s="61">
        <f t="shared" si="15"/>
        <v>1319801430</v>
      </c>
      <c r="N73" s="72"/>
      <c r="O73" s="113"/>
    </row>
    <row r="74" spans="1:15" s="63" customFormat="1" ht="23.85" customHeight="1">
      <c r="A74" s="64">
        <v>71</v>
      </c>
      <c r="B74" s="64" t="s">
        <v>130</v>
      </c>
      <c r="C74" s="64" t="s">
        <v>50</v>
      </c>
      <c r="D74" s="64" t="s">
        <v>51</v>
      </c>
      <c r="E74" s="64">
        <v>9</v>
      </c>
      <c r="F74" s="64">
        <v>11</v>
      </c>
      <c r="G74" s="64" t="str">
        <f t="shared" ref="G74:G76" si="17">IF(J74=70,"2 PN +1","2 PN")</f>
        <v>2 PN</v>
      </c>
      <c r="H74" s="64" t="s">
        <v>53</v>
      </c>
      <c r="I74" s="64" t="s">
        <v>67</v>
      </c>
      <c r="J74" s="65">
        <v>69.69</v>
      </c>
      <c r="K74" s="66">
        <f t="shared" si="0"/>
        <v>75.265200000000007</v>
      </c>
      <c r="L74" s="61">
        <v>18857000</v>
      </c>
      <c r="M74" s="61">
        <f t="shared" si="15"/>
        <v>1314144330</v>
      </c>
      <c r="N74" s="62"/>
      <c r="O74" s="113"/>
    </row>
    <row r="75" spans="1:15" s="63" customFormat="1" ht="23.85" customHeight="1">
      <c r="A75" s="64">
        <v>72</v>
      </c>
      <c r="B75" s="64" t="s">
        <v>131</v>
      </c>
      <c r="C75" s="64" t="s">
        <v>50</v>
      </c>
      <c r="D75" s="64" t="s">
        <v>51</v>
      </c>
      <c r="E75" s="64">
        <v>9</v>
      </c>
      <c r="F75" s="64">
        <v>12</v>
      </c>
      <c r="G75" s="64" t="str">
        <f t="shared" si="17"/>
        <v>2 PN</v>
      </c>
      <c r="H75" s="64" t="s">
        <v>53</v>
      </c>
      <c r="I75" s="64" t="s">
        <v>67</v>
      </c>
      <c r="J75" s="65">
        <v>69.69</v>
      </c>
      <c r="K75" s="66">
        <f t="shared" si="0"/>
        <v>75.265200000000007</v>
      </c>
      <c r="L75" s="61">
        <v>18857000</v>
      </c>
      <c r="M75" s="61">
        <f t="shared" si="15"/>
        <v>1314144330</v>
      </c>
      <c r="N75" s="62"/>
      <c r="O75" s="113"/>
    </row>
    <row r="76" spans="1:15" s="63" customFormat="1" ht="23.85" customHeight="1">
      <c r="A76" s="64">
        <v>73</v>
      </c>
      <c r="B76" s="64" t="s">
        <v>132</v>
      </c>
      <c r="C76" s="64" t="s">
        <v>50</v>
      </c>
      <c r="D76" s="64" t="s">
        <v>51</v>
      </c>
      <c r="E76" s="64">
        <v>9</v>
      </c>
      <c r="F76" s="64" t="s">
        <v>71</v>
      </c>
      <c r="G76" s="64" t="str">
        <f t="shared" si="17"/>
        <v>2 PN</v>
      </c>
      <c r="H76" s="64" t="s">
        <v>53</v>
      </c>
      <c r="I76" s="64" t="s">
        <v>67</v>
      </c>
      <c r="J76" s="65">
        <v>69.69</v>
      </c>
      <c r="K76" s="66">
        <f t="shared" si="0"/>
        <v>75.265200000000007</v>
      </c>
      <c r="L76" s="61">
        <v>18857000</v>
      </c>
      <c r="M76" s="61">
        <f t="shared" si="15"/>
        <v>1314144330</v>
      </c>
      <c r="N76" s="62"/>
      <c r="O76" s="113"/>
    </row>
    <row r="77" spans="1:15" s="63" customFormat="1" ht="23.85" customHeight="1">
      <c r="A77" s="64">
        <v>74</v>
      </c>
      <c r="B77" s="64" t="s">
        <v>133</v>
      </c>
      <c r="C77" s="64" t="s">
        <v>50</v>
      </c>
      <c r="D77" s="64" t="s">
        <v>51</v>
      </c>
      <c r="E77" s="64">
        <v>9</v>
      </c>
      <c r="F77" s="64">
        <v>14</v>
      </c>
      <c r="G77" s="64" t="s">
        <v>52</v>
      </c>
      <c r="H77" s="64" t="s">
        <v>56</v>
      </c>
      <c r="I77" s="64" t="s">
        <v>67</v>
      </c>
      <c r="J77" s="65">
        <v>69.989999999999995</v>
      </c>
      <c r="K77" s="66">
        <f t="shared" si="0"/>
        <v>75.589200000000005</v>
      </c>
      <c r="L77" s="61">
        <v>18857000</v>
      </c>
      <c r="M77" s="61">
        <f t="shared" si="15"/>
        <v>1319801430</v>
      </c>
      <c r="N77" s="76"/>
      <c r="O77" s="113"/>
    </row>
    <row r="78" spans="1:15" s="63" customFormat="1" ht="23.85" customHeight="1">
      <c r="A78" s="64">
        <v>75</v>
      </c>
      <c r="B78" s="64" t="s">
        <v>134</v>
      </c>
      <c r="C78" s="64" t="s">
        <v>50</v>
      </c>
      <c r="D78" s="64" t="s">
        <v>51</v>
      </c>
      <c r="E78" s="64">
        <v>9</v>
      </c>
      <c r="F78" s="64">
        <v>15</v>
      </c>
      <c r="G78" s="64" t="s">
        <v>52</v>
      </c>
      <c r="H78" s="64" t="s">
        <v>53</v>
      </c>
      <c r="I78" s="64" t="s">
        <v>54</v>
      </c>
      <c r="J78" s="65">
        <v>69.989999999999995</v>
      </c>
      <c r="K78" s="66">
        <f t="shared" si="0"/>
        <v>75.589200000000005</v>
      </c>
      <c r="L78" s="61">
        <v>18857000</v>
      </c>
      <c r="M78" s="61">
        <f t="shared" si="15"/>
        <v>1319801430</v>
      </c>
      <c r="N78" s="62"/>
      <c r="O78" s="113"/>
    </row>
    <row r="79" spans="1:15" s="63" customFormat="1" ht="23.85" customHeight="1">
      <c r="A79" s="64">
        <v>76</v>
      </c>
      <c r="B79" s="64" t="s">
        <v>135</v>
      </c>
      <c r="C79" s="64" t="s">
        <v>50</v>
      </c>
      <c r="D79" s="64" t="s">
        <v>51</v>
      </c>
      <c r="E79" s="64">
        <v>10</v>
      </c>
      <c r="F79" s="64">
        <v>1</v>
      </c>
      <c r="G79" s="64" t="s">
        <v>52</v>
      </c>
      <c r="H79" s="64" t="s">
        <v>53</v>
      </c>
      <c r="I79" s="64" t="s">
        <v>54</v>
      </c>
      <c r="J79" s="66">
        <v>69.989999999999995</v>
      </c>
      <c r="K79" s="66">
        <f t="shared" si="0"/>
        <v>75.589200000000005</v>
      </c>
      <c r="L79" s="61">
        <v>18857000</v>
      </c>
      <c r="M79" s="61">
        <f t="shared" si="15"/>
        <v>1319801430</v>
      </c>
      <c r="N79" s="62"/>
      <c r="O79" s="113"/>
    </row>
    <row r="80" spans="1:15" s="63" customFormat="1" ht="23.85" customHeight="1">
      <c r="A80" s="64">
        <v>77</v>
      </c>
      <c r="B80" s="64" t="s">
        <v>136</v>
      </c>
      <c r="C80" s="64" t="s">
        <v>50</v>
      </c>
      <c r="D80" s="64" t="s">
        <v>51</v>
      </c>
      <c r="E80" s="64">
        <v>10</v>
      </c>
      <c r="F80" s="64">
        <v>2</v>
      </c>
      <c r="G80" s="64" t="s">
        <v>52</v>
      </c>
      <c r="H80" s="64" t="s">
        <v>56</v>
      </c>
      <c r="I80" s="64" t="s">
        <v>57</v>
      </c>
      <c r="J80" s="65">
        <v>69.989999999999995</v>
      </c>
      <c r="K80" s="66">
        <f t="shared" si="0"/>
        <v>75.589200000000005</v>
      </c>
      <c r="L80" s="61">
        <v>18857000</v>
      </c>
      <c r="M80" s="61">
        <f t="shared" si="15"/>
        <v>1319801430</v>
      </c>
      <c r="N80" s="67"/>
      <c r="O80" s="113"/>
    </row>
    <row r="81" spans="1:15" s="63" customFormat="1" ht="23.85" customHeight="1">
      <c r="A81" s="64">
        <v>78</v>
      </c>
      <c r="B81" s="64" t="s">
        <v>137</v>
      </c>
      <c r="C81" s="64" t="s">
        <v>50</v>
      </c>
      <c r="D81" s="64" t="s">
        <v>51</v>
      </c>
      <c r="E81" s="64">
        <v>10</v>
      </c>
      <c r="F81" s="64">
        <v>3</v>
      </c>
      <c r="G81" s="64" t="str">
        <f t="shared" ref="G81:G83" si="18">IF(J81=70,"2 PN +1","2 PN")</f>
        <v>2 PN</v>
      </c>
      <c r="H81" s="64" t="s">
        <v>53</v>
      </c>
      <c r="I81" s="64" t="s">
        <v>57</v>
      </c>
      <c r="J81" s="65">
        <v>69.69</v>
      </c>
      <c r="K81" s="66">
        <f t="shared" si="0"/>
        <v>75.265200000000007</v>
      </c>
      <c r="L81" s="61">
        <v>18857000</v>
      </c>
      <c r="M81" s="61">
        <f t="shared" si="15"/>
        <v>1314144330</v>
      </c>
      <c r="N81" s="67"/>
      <c r="O81" s="113"/>
    </row>
    <row r="82" spans="1:15" s="63" customFormat="1" ht="23.85" customHeight="1">
      <c r="A82" s="64">
        <v>79</v>
      </c>
      <c r="B82" s="64" t="s">
        <v>138</v>
      </c>
      <c r="C82" s="64" t="s">
        <v>50</v>
      </c>
      <c r="D82" s="64" t="s">
        <v>51</v>
      </c>
      <c r="E82" s="64">
        <v>10</v>
      </c>
      <c r="F82" s="64">
        <v>4</v>
      </c>
      <c r="G82" s="64" t="str">
        <f t="shared" si="18"/>
        <v>2 PN</v>
      </c>
      <c r="H82" s="64" t="s">
        <v>53</v>
      </c>
      <c r="I82" s="64" t="s">
        <v>57</v>
      </c>
      <c r="J82" s="65">
        <v>69.69</v>
      </c>
      <c r="K82" s="66">
        <f t="shared" si="0"/>
        <v>75.265200000000007</v>
      </c>
      <c r="L82" s="61">
        <v>18857000</v>
      </c>
      <c r="M82" s="61">
        <f t="shared" si="15"/>
        <v>1314144330</v>
      </c>
      <c r="N82" s="62"/>
      <c r="O82" s="113"/>
    </row>
    <row r="83" spans="1:15" s="63" customFormat="1" ht="23.85" customHeight="1">
      <c r="A83" s="64">
        <v>80</v>
      </c>
      <c r="B83" s="64" t="s">
        <v>139</v>
      </c>
      <c r="C83" s="64" t="s">
        <v>50</v>
      </c>
      <c r="D83" s="64" t="s">
        <v>51</v>
      </c>
      <c r="E83" s="64">
        <v>10</v>
      </c>
      <c r="F83" s="64">
        <v>5</v>
      </c>
      <c r="G83" s="64" t="str">
        <f t="shared" si="18"/>
        <v>2 PN</v>
      </c>
      <c r="H83" s="64" t="s">
        <v>53</v>
      </c>
      <c r="I83" s="64" t="s">
        <v>57</v>
      </c>
      <c r="J83" s="65">
        <v>69.69</v>
      </c>
      <c r="K83" s="66">
        <f t="shared" si="0"/>
        <v>75.265200000000007</v>
      </c>
      <c r="L83" s="61">
        <v>18857000</v>
      </c>
      <c r="M83" s="61">
        <f t="shared" si="15"/>
        <v>1314144330</v>
      </c>
      <c r="N83" s="67"/>
      <c r="O83" s="113"/>
    </row>
    <row r="84" spans="1:15" s="63" customFormat="1" ht="23.85" customHeight="1">
      <c r="A84" s="64">
        <v>81</v>
      </c>
      <c r="B84" s="64" t="s">
        <v>140</v>
      </c>
      <c r="C84" s="64" t="s">
        <v>50</v>
      </c>
      <c r="D84" s="64" t="s">
        <v>51</v>
      </c>
      <c r="E84" s="64">
        <v>10</v>
      </c>
      <c r="F84" s="64">
        <v>6</v>
      </c>
      <c r="G84" s="64" t="s">
        <v>52</v>
      </c>
      <c r="H84" s="64" t="s">
        <v>56</v>
      </c>
      <c r="I84" s="64" t="s">
        <v>57</v>
      </c>
      <c r="J84" s="65">
        <v>69.989999999999995</v>
      </c>
      <c r="K84" s="66">
        <f t="shared" si="0"/>
        <v>75.589200000000005</v>
      </c>
      <c r="L84" s="61">
        <v>18857000</v>
      </c>
      <c r="M84" s="61">
        <f t="shared" si="15"/>
        <v>1319801430</v>
      </c>
      <c r="N84" s="67"/>
      <c r="O84" s="113"/>
    </row>
    <row r="85" spans="1:15" s="63" customFormat="1" ht="23.85" customHeight="1">
      <c r="A85" s="64">
        <v>82</v>
      </c>
      <c r="B85" s="64" t="s">
        <v>141</v>
      </c>
      <c r="C85" s="64" t="s">
        <v>50</v>
      </c>
      <c r="D85" s="64" t="s">
        <v>51</v>
      </c>
      <c r="E85" s="64">
        <v>10</v>
      </c>
      <c r="F85" s="64">
        <v>7</v>
      </c>
      <c r="G85" s="64" t="str">
        <f t="shared" ref="G85:G87" si="19">IF(J85=70,"2 PN +1","2 PN")</f>
        <v>2 PN</v>
      </c>
      <c r="H85" s="64" t="s">
        <v>53</v>
      </c>
      <c r="I85" s="64" t="s">
        <v>63</v>
      </c>
      <c r="J85" s="65">
        <v>68.84</v>
      </c>
      <c r="K85" s="66">
        <f t="shared" si="0"/>
        <v>74.347200000000015</v>
      </c>
      <c r="L85" s="61">
        <v>18857000</v>
      </c>
      <c r="M85" s="61">
        <f t="shared" si="15"/>
        <v>1298115880</v>
      </c>
      <c r="N85" s="62"/>
      <c r="O85" s="113"/>
    </row>
    <row r="86" spans="1:15" s="63" customFormat="1" ht="23.85" customHeight="1">
      <c r="A86" s="64">
        <v>83</v>
      </c>
      <c r="B86" s="64" t="s">
        <v>142</v>
      </c>
      <c r="C86" s="64" t="s">
        <v>50</v>
      </c>
      <c r="D86" s="64" t="s">
        <v>51</v>
      </c>
      <c r="E86" s="64">
        <v>10</v>
      </c>
      <c r="F86" s="64">
        <v>8</v>
      </c>
      <c r="G86" s="64" t="str">
        <f t="shared" si="19"/>
        <v>2 PN</v>
      </c>
      <c r="H86" s="64" t="s">
        <v>53</v>
      </c>
      <c r="I86" s="64" t="s">
        <v>63</v>
      </c>
      <c r="J86" s="65">
        <v>69.16</v>
      </c>
      <c r="K86" s="66">
        <f t="shared" si="0"/>
        <v>74.692800000000005</v>
      </c>
      <c r="L86" s="61">
        <v>18857000</v>
      </c>
      <c r="M86" s="61">
        <f t="shared" si="15"/>
        <v>1304150120</v>
      </c>
      <c r="N86" s="67"/>
      <c r="O86" s="113"/>
    </row>
    <row r="87" spans="1:15" s="63" customFormat="1" ht="23.85" customHeight="1">
      <c r="A87" s="69">
        <v>84</v>
      </c>
      <c r="B87" s="69" t="s">
        <v>143</v>
      </c>
      <c r="C87" s="69" t="s">
        <v>50</v>
      </c>
      <c r="D87" s="69" t="s">
        <v>51</v>
      </c>
      <c r="E87" s="69">
        <v>10</v>
      </c>
      <c r="F87" s="69">
        <v>9</v>
      </c>
      <c r="G87" s="69" t="str">
        <f t="shared" si="19"/>
        <v>2 PN</v>
      </c>
      <c r="H87" s="69" t="s">
        <v>53</v>
      </c>
      <c r="I87" s="69" t="s">
        <v>63</v>
      </c>
      <c r="J87" s="70">
        <v>68.84</v>
      </c>
      <c r="K87" s="71">
        <f t="shared" si="0"/>
        <v>74.347200000000015</v>
      </c>
      <c r="L87" s="61">
        <v>18857000</v>
      </c>
      <c r="M87" s="61">
        <f t="shared" si="15"/>
        <v>1298115880</v>
      </c>
      <c r="N87" s="62"/>
      <c r="O87" s="113"/>
    </row>
    <row r="88" spans="1:15" s="63" customFormat="1" ht="23.85" customHeight="1">
      <c r="A88" s="64">
        <v>85</v>
      </c>
      <c r="B88" s="64" t="s">
        <v>144</v>
      </c>
      <c r="C88" s="64" t="s">
        <v>50</v>
      </c>
      <c r="D88" s="64" t="s">
        <v>51</v>
      </c>
      <c r="E88" s="64">
        <v>10</v>
      </c>
      <c r="F88" s="64">
        <v>10</v>
      </c>
      <c r="G88" s="64" t="s">
        <v>52</v>
      </c>
      <c r="H88" s="64" t="s">
        <v>56</v>
      </c>
      <c r="I88" s="64" t="s">
        <v>67</v>
      </c>
      <c r="J88" s="65">
        <v>69.989999999999995</v>
      </c>
      <c r="K88" s="66">
        <f t="shared" si="0"/>
        <v>75.589200000000005</v>
      </c>
      <c r="L88" s="61">
        <v>18857000</v>
      </c>
      <c r="M88" s="61">
        <f t="shared" si="15"/>
        <v>1319801430</v>
      </c>
      <c r="N88" s="72"/>
      <c r="O88" s="113"/>
    </row>
    <row r="89" spans="1:15" s="63" customFormat="1" ht="23.85" customHeight="1">
      <c r="A89" s="64">
        <v>86</v>
      </c>
      <c r="B89" s="64" t="s">
        <v>145</v>
      </c>
      <c r="C89" s="64" t="s">
        <v>50</v>
      </c>
      <c r="D89" s="64" t="s">
        <v>51</v>
      </c>
      <c r="E89" s="64">
        <v>10</v>
      </c>
      <c r="F89" s="64">
        <v>11</v>
      </c>
      <c r="G89" s="64" t="str">
        <f t="shared" ref="G89:G91" si="20">IF(J89=70,"2 PN +1","2 PN")</f>
        <v>2 PN</v>
      </c>
      <c r="H89" s="64" t="s">
        <v>53</v>
      </c>
      <c r="I89" s="64" t="s">
        <v>67</v>
      </c>
      <c r="J89" s="65">
        <v>69.69</v>
      </c>
      <c r="K89" s="66">
        <f t="shared" si="0"/>
        <v>75.265200000000007</v>
      </c>
      <c r="L89" s="61">
        <v>18857000</v>
      </c>
      <c r="M89" s="61">
        <f t="shared" si="15"/>
        <v>1314144330</v>
      </c>
      <c r="N89" s="62"/>
      <c r="O89" s="113"/>
    </row>
    <row r="90" spans="1:15" s="63" customFormat="1" ht="23.85" customHeight="1">
      <c r="A90" s="64">
        <v>87</v>
      </c>
      <c r="B90" s="64" t="s">
        <v>146</v>
      </c>
      <c r="C90" s="64" t="s">
        <v>50</v>
      </c>
      <c r="D90" s="64" t="s">
        <v>51</v>
      </c>
      <c r="E90" s="64">
        <v>10</v>
      </c>
      <c r="F90" s="64">
        <v>12</v>
      </c>
      <c r="G90" s="64" t="str">
        <f t="shared" si="20"/>
        <v>2 PN</v>
      </c>
      <c r="H90" s="64" t="s">
        <v>53</v>
      </c>
      <c r="I90" s="64" t="s">
        <v>67</v>
      </c>
      <c r="J90" s="65">
        <v>69.69</v>
      </c>
      <c r="K90" s="66">
        <f t="shared" si="0"/>
        <v>75.265200000000007</v>
      </c>
      <c r="L90" s="61">
        <v>18857000</v>
      </c>
      <c r="M90" s="61">
        <f t="shared" si="15"/>
        <v>1314144330</v>
      </c>
      <c r="N90" s="62"/>
      <c r="O90" s="113"/>
    </row>
    <row r="91" spans="1:15" s="63" customFormat="1" ht="23.85" customHeight="1">
      <c r="A91" s="64">
        <v>88</v>
      </c>
      <c r="B91" s="64" t="s">
        <v>147</v>
      </c>
      <c r="C91" s="64" t="s">
        <v>50</v>
      </c>
      <c r="D91" s="64" t="s">
        <v>51</v>
      </c>
      <c r="E91" s="64">
        <v>10</v>
      </c>
      <c r="F91" s="64" t="s">
        <v>71</v>
      </c>
      <c r="G91" s="64" t="str">
        <f t="shared" si="20"/>
        <v>2 PN</v>
      </c>
      <c r="H91" s="64" t="s">
        <v>53</v>
      </c>
      <c r="I91" s="64" t="s">
        <v>67</v>
      </c>
      <c r="J91" s="65">
        <v>69.69</v>
      </c>
      <c r="K91" s="66">
        <f t="shared" si="0"/>
        <v>75.265200000000007</v>
      </c>
      <c r="L91" s="61">
        <v>18857000</v>
      </c>
      <c r="M91" s="61">
        <f t="shared" si="15"/>
        <v>1314144330</v>
      </c>
      <c r="N91" s="62"/>
      <c r="O91" s="113"/>
    </row>
    <row r="92" spans="1:15" s="63" customFormat="1" ht="23.85" customHeight="1">
      <c r="A92" s="69">
        <v>89</v>
      </c>
      <c r="B92" s="69" t="s">
        <v>148</v>
      </c>
      <c r="C92" s="69" t="s">
        <v>50</v>
      </c>
      <c r="D92" s="69" t="s">
        <v>51</v>
      </c>
      <c r="E92" s="69">
        <v>10</v>
      </c>
      <c r="F92" s="69">
        <v>14</v>
      </c>
      <c r="G92" s="69" t="s">
        <v>52</v>
      </c>
      <c r="H92" s="69" t="s">
        <v>56</v>
      </c>
      <c r="I92" s="69" t="s">
        <v>67</v>
      </c>
      <c r="J92" s="70">
        <v>69.989999999999995</v>
      </c>
      <c r="K92" s="71">
        <f t="shared" si="0"/>
        <v>75.589200000000005</v>
      </c>
      <c r="L92" s="61">
        <v>18857000</v>
      </c>
      <c r="M92" s="61">
        <f t="shared" si="15"/>
        <v>1319801430</v>
      </c>
      <c r="N92" s="76"/>
      <c r="O92" s="113"/>
    </row>
    <row r="93" spans="1:15" s="63" customFormat="1" ht="23.85" customHeight="1">
      <c r="A93" s="64">
        <v>90</v>
      </c>
      <c r="B93" s="64" t="s">
        <v>149</v>
      </c>
      <c r="C93" s="64" t="s">
        <v>50</v>
      </c>
      <c r="D93" s="64" t="s">
        <v>51</v>
      </c>
      <c r="E93" s="64">
        <v>10</v>
      </c>
      <c r="F93" s="64">
        <v>15</v>
      </c>
      <c r="G93" s="64" t="s">
        <v>52</v>
      </c>
      <c r="H93" s="64" t="s">
        <v>53</v>
      </c>
      <c r="I93" s="64" t="s">
        <v>54</v>
      </c>
      <c r="J93" s="65">
        <v>69.989999999999995</v>
      </c>
      <c r="K93" s="66">
        <f t="shared" si="0"/>
        <v>75.589200000000005</v>
      </c>
      <c r="L93" s="61">
        <v>18857000</v>
      </c>
      <c r="M93" s="61">
        <f t="shared" si="15"/>
        <v>1319801430</v>
      </c>
      <c r="N93" s="62"/>
      <c r="O93" s="113"/>
    </row>
    <row r="94" spans="1:15" s="63" customFormat="1" ht="23.85" customHeight="1">
      <c r="A94" s="64">
        <v>91</v>
      </c>
      <c r="B94" s="64" t="s">
        <v>150</v>
      </c>
      <c r="C94" s="64" t="s">
        <v>50</v>
      </c>
      <c r="D94" s="64" t="s">
        <v>51</v>
      </c>
      <c r="E94" s="64">
        <v>11</v>
      </c>
      <c r="F94" s="64">
        <v>1</v>
      </c>
      <c r="G94" s="64" t="s">
        <v>52</v>
      </c>
      <c r="H94" s="64" t="s">
        <v>53</v>
      </c>
      <c r="I94" s="64" t="s">
        <v>54</v>
      </c>
      <c r="J94" s="66">
        <v>69.989999999999995</v>
      </c>
      <c r="K94" s="66">
        <f t="shared" si="0"/>
        <v>75.589200000000005</v>
      </c>
      <c r="L94" s="61">
        <v>18857000</v>
      </c>
      <c r="M94" s="61">
        <f t="shared" si="15"/>
        <v>1319801430</v>
      </c>
      <c r="N94" s="62"/>
      <c r="O94" s="113"/>
    </row>
    <row r="95" spans="1:15" s="63" customFormat="1" ht="23.85" customHeight="1">
      <c r="A95" s="69">
        <v>92</v>
      </c>
      <c r="B95" s="69" t="s">
        <v>151</v>
      </c>
      <c r="C95" s="69" t="s">
        <v>50</v>
      </c>
      <c r="D95" s="69" t="s">
        <v>51</v>
      </c>
      <c r="E95" s="69">
        <v>11</v>
      </c>
      <c r="F95" s="69">
        <v>2</v>
      </c>
      <c r="G95" s="69" t="s">
        <v>52</v>
      </c>
      <c r="H95" s="69" t="s">
        <v>56</v>
      </c>
      <c r="I95" s="69" t="s">
        <v>57</v>
      </c>
      <c r="J95" s="70">
        <v>69.989999999999995</v>
      </c>
      <c r="K95" s="71">
        <f t="shared" si="0"/>
        <v>75.589200000000005</v>
      </c>
      <c r="L95" s="61">
        <v>18857000</v>
      </c>
      <c r="M95" s="61">
        <f t="shared" si="15"/>
        <v>1319801430</v>
      </c>
      <c r="N95" s="67"/>
      <c r="O95" s="113"/>
    </row>
    <row r="96" spans="1:15" s="63" customFormat="1" ht="23.85" customHeight="1">
      <c r="A96" s="64">
        <v>93</v>
      </c>
      <c r="B96" s="64" t="s">
        <v>152</v>
      </c>
      <c r="C96" s="64" t="s">
        <v>50</v>
      </c>
      <c r="D96" s="64" t="s">
        <v>51</v>
      </c>
      <c r="E96" s="64">
        <v>11</v>
      </c>
      <c r="F96" s="64">
        <v>3</v>
      </c>
      <c r="G96" s="64" t="str">
        <f t="shared" ref="G96:G98" si="21">IF(J96=70,"2 PN +1","2 PN")</f>
        <v>2 PN</v>
      </c>
      <c r="H96" s="64" t="s">
        <v>53</v>
      </c>
      <c r="I96" s="64" t="s">
        <v>57</v>
      </c>
      <c r="J96" s="65">
        <v>69.69</v>
      </c>
      <c r="K96" s="66">
        <f t="shared" si="0"/>
        <v>75.265200000000007</v>
      </c>
      <c r="L96" s="61">
        <v>18857000</v>
      </c>
      <c r="M96" s="61">
        <f t="shared" si="15"/>
        <v>1314144330</v>
      </c>
      <c r="N96" s="67"/>
      <c r="O96" s="113"/>
    </row>
    <row r="97" spans="1:15" s="63" customFormat="1" ht="23.85" customHeight="1">
      <c r="A97" s="64">
        <v>94</v>
      </c>
      <c r="B97" s="64" t="s">
        <v>153</v>
      </c>
      <c r="C97" s="64" t="s">
        <v>50</v>
      </c>
      <c r="D97" s="64" t="s">
        <v>51</v>
      </c>
      <c r="E97" s="64">
        <v>11</v>
      </c>
      <c r="F97" s="64">
        <v>4</v>
      </c>
      <c r="G97" s="64" t="str">
        <f t="shared" si="21"/>
        <v>2 PN</v>
      </c>
      <c r="H97" s="64" t="s">
        <v>53</v>
      </c>
      <c r="I97" s="64" t="s">
        <v>57</v>
      </c>
      <c r="J97" s="65">
        <v>69.69</v>
      </c>
      <c r="K97" s="66">
        <f t="shared" si="0"/>
        <v>75.265200000000007</v>
      </c>
      <c r="L97" s="61">
        <v>18857000</v>
      </c>
      <c r="M97" s="61">
        <f t="shared" si="15"/>
        <v>1314144330</v>
      </c>
      <c r="N97" s="62"/>
      <c r="O97" s="113"/>
    </row>
    <row r="98" spans="1:15" s="63" customFormat="1" ht="23.85" customHeight="1">
      <c r="A98" s="64">
        <v>95</v>
      </c>
      <c r="B98" s="64" t="s">
        <v>154</v>
      </c>
      <c r="C98" s="64" t="s">
        <v>50</v>
      </c>
      <c r="D98" s="64" t="s">
        <v>51</v>
      </c>
      <c r="E98" s="64">
        <v>11</v>
      </c>
      <c r="F98" s="64">
        <v>5</v>
      </c>
      <c r="G98" s="64" t="str">
        <f t="shared" si="21"/>
        <v>2 PN</v>
      </c>
      <c r="H98" s="64" t="s">
        <v>53</v>
      </c>
      <c r="I98" s="64" t="s">
        <v>57</v>
      </c>
      <c r="J98" s="65">
        <v>69.69</v>
      </c>
      <c r="K98" s="66">
        <f t="shared" si="0"/>
        <v>75.265200000000007</v>
      </c>
      <c r="L98" s="61">
        <v>18857000</v>
      </c>
      <c r="M98" s="61">
        <f t="shared" si="15"/>
        <v>1314144330</v>
      </c>
      <c r="N98" s="67"/>
      <c r="O98" s="113"/>
    </row>
    <row r="99" spans="1:15" s="63" customFormat="1" ht="23.85" customHeight="1">
      <c r="A99" s="73">
        <v>96</v>
      </c>
      <c r="B99" s="73" t="s">
        <v>155</v>
      </c>
      <c r="C99" s="73" t="s">
        <v>50</v>
      </c>
      <c r="D99" s="73" t="s">
        <v>51</v>
      </c>
      <c r="E99" s="73">
        <v>11</v>
      </c>
      <c r="F99" s="73">
        <v>6</v>
      </c>
      <c r="G99" s="73" t="s">
        <v>52</v>
      </c>
      <c r="H99" s="73" t="s">
        <v>56</v>
      </c>
      <c r="I99" s="73" t="s">
        <v>57</v>
      </c>
      <c r="J99" s="74">
        <v>69.989999999999995</v>
      </c>
      <c r="K99" s="75">
        <f t="shared" si="0"/>
        <v>75.589200000000005</v>
      </c>
      <c r="L99" s="61">
        <v>18857000</v>
      </c>
      <c r="M99" s="61">
        <f t="shared" si="15"/>
        <v>1319801430</v>
      </c>
      <c r="N99" s="67"/>
      <c r="O99" s="113"/>
    </row>
    <row r="100" spans="1:15" s="63" customFormat="1" ht="23.85" customHeight="1">
      <c r="A100" s="59">
        <v>97</v>
      </c>
      <c r="B100" s="59" t="s">
        <v>156</v>
      </c>
      <c r="C100" s="59" t="s">
        <v>50</v>
      </c>
      <c r="D100" s="59" t="s">
        <v>51</v>
      </c>
      <c r="E100" s="59">
        <v>11</v>
      </c>
      <c r="F100" s="59">
        <v>7</v>
      </c>
      <c r="G100" s="59" t="str">
        <f t="shared" ref="G100:G102" si="22">IF(J100=70,"2 PN +1","2 PN")</f>
        <v>2 PN</v>
      </c>
      <c r="H100" s="59" t="s">
        <v>53</v>
      </c>
      <c r="I100" s="59" t="s">
        <v>63</v>
      </c>
      <c r="J100" s="68">
        <v>68.84</v>
      </c>
      <c r="K100" s="60">
        <f t="shared" si="0"/>
        <v>74.347200000000015</v>
      </c>
      <c r="L100" s="61">
        <v>18857000</v>
      </c>
      <c r="M100" s="61">
        <f t="shared" si="15"/>
        <v>1298115880</v>
      </c>
      <c r="N100" s="62"/>
      <c r="O100" s="113"/>
    </row>
    <row r="101" spans="1:15" s="63" customFormat="1" ht="23.85" customHeight="1">
      <c r="A101" s="64">
        <v>98</v>
      </c>
      <c r="B101" s="64" t="s">
        <v>157</v>
      </c>
      <c r="C101" s="64" t="s">
        <v>50</v>
      </c>
      <c r="D101" s="64" t="s">
        <v>51</v>
      </c>
      <c r="E101" s="64">
        <v>11</v>
      </c>
      <c r="F101" s="64">
        <v>8</v>
      </c>
      <c r="G101" s="64" t="str">
        <f t="shared" si="22"/>
        <v>2 PN</v>
      </c>
      <c r="H101" s="64" t="s">
        <v>53</v>
      </c>
      <c r="I101" s="64" t="s">
        <v>63</v>
      </c>
      <c r="J101" s="65">
        <v>69.16</v>
      </c>
      <c r="K101" s="66">
        <f t="shared" si="0"/>
        <v>74.692800000000005</v>
      </c>
      <c r="L101" s="61">
        <v>18857000</v>
      </c>
      <c r="M101" s="61">
        <f t="shared" si="15"/>
        <v>1304150120</v>
      </c>
      <c r="N101" s="67"/>
      <c r="O101" s="113"/>
    </row>
    <row r="102" spans="1:15" s="63" customFormat="1" ht="23.85" customHeight="1">
      <c r="A102" s="64">
        <v>99</v>
      </c>
      <c r="B102" s="64" t="s">
        <v>158</v>
      </c>
      <c r="C102" s="64" t="s">
        <v>50</v>
      </c>
      <c r="D102" s="64" t="s">
        <v>51</v>
      </c>
      <c r="E102" s="64">
        <v>11</v>
      </c>
      <c r="F102" s="64">
        <v>9</v>
      </c>
      <c r="G102" s="64" t="str">
        <f t="shared" si="22"/>
        <v>2 PN</v>
      </c>
      <c r="H102" s="64" t="s">
        <v>53</v>
      </c>
      <c r="I102" s="64" t="s">
        <v>63</v>
      </c>
      <c r="J102" s="65">
        <v>68.84</v>
      </c>
      <c r="K102" s="66">
        <f t="shared" si="0"/>
        <v>74.347200000000015</v>
      </c>
      <c r="L102" s="61">
        <v>18857000</v>
      </c>
      <c r="M102" s="61">
        <f t="shared" si="15"/>
        <v>1298115880</v>
      </c>
      <c r="N102" s="62"/>
      <c r="O102" s="113"/>
    </row>
    <row r="103" spans="1:15" s="63" customFormat="1" ht="23.85" customHeight="1">
      <c r="A103" s="64">
        <v>100</v>
      </c>
      <c r="B103" s="64" t="s">
        <v>159</v>
      </c>
      <c r="C103" s="64" t="s">
        <v>50</v>
      </c>
      <c r="D103" s="64" t="s">
        <v>51</v>
      </c>
      <c r="E103" s="64">
        <v>11</v>
      </c>
      <c r="F103" s="64">
        <v>10</v>
      </c>
      <c r="G103" s="64" t="s">
        <v>52</v>
      </c>
      <c r="H103" s="64" t="s">
        <v>56</v>
      </c>
      <c r="I103" s="64" t="s">
        <v>67</v>
      </c>
      <c r="J103" s="65">
        <v>69.989999999999995</v>
      </c>
      <c r="K103" s="66">
        <f t="shared" si="0"/>
        <v>75.589200000000005</v>
      </c>
      <c r="L103" s="61">
        <v>18857000</v>
      </c>
      <c r="M103" s="61">
        <f t="shared" si="15"/>
        <v>1319801430</v>
      </c>
      <c r="N103" s="72"/>
      <c r="O103" s="113"/>
    </row>
    <row r="104" spans="1:15" s="63" customFormat="1" ht="23.85" customHeight="1">
      <c r="A104" s="64">
        <v>101</v>
      </c>
      <c r="B104" s="64" t="s">
        <v>160</v>
      </c>
      <c r="C104" s="64" t="s">
        <v>50</v>
      </c>
      <c r="D104" s="64" t="s">
        <v>51</v>
      </c>
      <c r="E104" s="64">
        <v>11</v>
      </c>
      <c r="F104" s="64">
        <v>11</v>
      </c>
      <c r="G104" s="64" t="str">
        <f t="shared" ref="G104:G106" si="23">IF(J104=70,"2 PN +1","2 PN")</f>
        <v>2 PN</v>
      </c>
      <c r="H104" s="64" t="s">
        <v>53</v>
      </c>
      <c r="I104" s="64" t="s">
        <v>67</v>
      </c>
      <c r="J104" s="65">
        <v>69.69</v>
      </c>
      <c r="K104" s="66">
        <f t="shared" si="0"/>
        <v>75.265200000000007</v>
      </c>
      <c r="L104" s="61">
        <v>18857000</v>
      </c>
      <c r="M104" s="61">
        <f t="shared" si="15"/>
        <v>1314144330</v>
      </c>
      <c r="N104" s="62"/>
      <c r="O104" s="113"/>
    </row>
    <row r="105" spans="1:15" s="63" customFormat="1" ht="23.85" customHeight="1">
      <c r="A105" s="64">
        <v>102</v>
      </c>
      <c r="B105" s="64" t="s">
        <v>161</v>
      </c>
      <c r="C105" s="64" t="s">
        <v>50</v>
      </c>
      <c r="D105" s="64" t="s">
        <v>51</v>
      </c>
      <c r="E105" s="64">
        <v>11</v>
      </c>
      <c r="F105" s="64">
        <v>12</v>
      </c>
      <c r="G105" s="64" t="str">
        <f t="shared" si="23"/>
        <v>2 PN</v>
      </c>
      <c r="H105" s="64" t="s">
        <v>53</v>
      </c>
      <c r="I105" s="64" t="s">
        <v>67</v>
      </c>
      <c r="J105" s="65">
        <v>69.69</v>
      </c>
      <c r="K105" s="66">
        <f t="shared" si="0"/>
        <v>75.265200000000007</v>
      </c>
      <c r="L105" s="61">
        <v>18857000</v>
      </c>
      <c r="M105" s="61">
        <f t="shared" si="15"/>
        <v>1314144330</v>
      </c>
      <c r="N105" s="62"/>
      <c r="O105" s="113"/>
    </row>
    <row r="106" spans="1:15" s="63" customFormat="1" ht="23.85" customHeight="1">
      <c r="A106" s="64">
        <v>103</v>
      </c>
      <c r="B106" s="64" t="s">
        <v>162</v>
      </c>
      <c r="C106" s="64" t="s">
        <v>50</v>
      </c>
      <c r="D106" s="64" t="s">
        <v>51</v>
      </c>
      <c r="E106" s="64">
        <v>11</v>
      </c>
      <c r="F106" s="64" t="s">
        <v>71</v>
      </c>
      <c r="G106" s="64" t="str">
        <f t="shared" si="23"/>
        <v>2 PN</v>
      </c>
      <c r="H106" s="64" t="s">
        <v>53</v>
      </c>
      <c r="I106" s="64" t="s">
        <v>67</v>
      </c>
      <c r="J106" s="65">
        <v>69.69</v>
      </c>
      <c r="K106" s="66">
        <f t="shared" si="0"/>
        <v>75.265200000000007</v>
      </c>
      <c r="L106" s="61">
        <v>18857000</v>
      </c>
      <c r="M106" s="61">
        <f t="shared" si="15"/>
        <v>1314144330</v>
      </c>
      <c r="N106" s="62"/>
      <c r="O106" s="113"/>
    </row>
    <row r="107" spans="1:15" s="63" customFormat="1" ht="23.85" customHeight="1">
      <c r="A107" s="64">
        <v>104</v>
      </c>
      <c r="B107" s="64" t="s">
        <v>163</v>
      </c>
      <c r="C107" s="64" t="s">
        <v>50</v>
      </c>
      <c r="D107" s="64" t="s">
        <v>51</v>
      </c>
      <c r="E107" s="64">
        <v>11</v>
      </c>
      <c r="F107" s="64">
        <v>14</v>
      </c>
      <c r="G107" s="64" t="s">
        <v>52</v>
      </c>
      <c r="H107" s="64" t="s">
        <v>56</v>
      </c>
      <c r="I107" s="64" t="s">
        <v>67</v>
      </c>
      <c r="J107" s="65">
        <v>69.989999999999995</v>
      </c>
      <c r="K107" s="66">
        <f t="shared" si="0"/>
        <v>75.589200000000005</v>
      </c>
      <c r="L107" s="61">
        <v>18857000</v>
      </c>
      <c r="M107" s="61">
        <f t="shared" si="15"/>
        <v>1319801430</v>
      </c>
      <c r="N107" s="76"/>
      <c r="O107" s="113"/>
    </row>
    <row r="108" spans="1:15" s="63" customFormat="1" ht="23.85" customHeight="1">
      <c r="A108" s="64">
        <v>105</v>
      </c>
      <c r="B108" s="64" t="s">
        <v>164</v>
      </c>
      <c r="C108" s="64" t="s">
        <v>50</v>
      </c>
      <c r="D108" s="64" t="s">
        <v>51</v>
      </c>
      <c r="E108" s="64">
        <v>11</v>
      </c>
      <c r="F108" s="64">
        <v>15</v>
      </c>
      <c r="G108" s="64" t="s">
        <v>52</v>
      </c>
      <c r="H108" s="64" t="s">
        <v>53</v>
      </c>
      <c r="I108" s="64" t="s">
        <v>54</v>
      </c>
      <c r="J108" s="65">
        <v>69.989999999999995</v>
      </c>
      <c r="K108" s="66">
        <f t="shared" si="0"/>
        <v>75.589200000000005</v>
      </c>
      <c r="L108" s="61">
        <v>18857000</v>
      </c>
      <c r="M108" s="61">
        <f t="shared" si="15"/>
        <v>1319801430</v>
      </c>
      <c r="N108" s="62"/>
      <c r="O108" s="113"/>
    </row>
    <row r="109" spans="1:15" s="63" customFormat="1" ht="23.85" customHeight="1">
      <c r="A109" s="69">
        <v>106</v>
      </c>
      <c r="B109" s="69" t="s">
        <v>165</v>
      </c>
      <c r="C109" s="69" t="s">
        <v>50</v>
      </c>
      <c r="D109" s="69" t="s">
        <v>51</v>
      </c>
      <c r="E109" s="69">
        <v>12</v>
      </c>
      <c r="F109" s="69">
        <v>1</v>
      </c>
      <c r="G109" s="69" t="s">
        <v>52</v>
      </c>
      <c r="H109" s="69" t="s">
        <v>53</v>
      </c>
      <c r="I109" s="69" t="s">
        <v>54</v>
      </c>
      <c r="J109" s="71">
        <v>69.989999999999995</v>
      </c>
      <c r="K109" s="71">
        <f t="shared" si="0"/>
        <v>75.589200000000005</v>
      </c>
      <c r="L109" s="61">
        <v>18857000</v>
      </c>
      <c r="M109" s="61">
        <f t="shared" si="15"/>
        <v>1319801430</v>
      </c>
      <c r="N109" s="62"/>
      <c r="O109" s="113"/>
    </row>
    <row r="110" spans="1:15" s="63" customFormat="1" ht="23.85" customHeight="1">
      <c r="A110" s="77">
        <v>107</v>
      </c>
      <c r="B110" s="77" t="s">
        <v>166</v>
      </c>
      <c r="C110" s="77" t="s">
        <v>50</v>
      </c>
      <c r="D110" s="77" t="s">
        <v>51</v>
      </c>
      <c r="E110" s="77">
        <v>12</v>
      </c>
      <c r="F110" s="77">
        <v>2</v>
      </c>
      <c r="G110" s="77" t="s">
        <v>52</v>
      </c>
      <c r="H110" s="77" t="s">
        <v>56</v>
      </c>
      <c r="I110" s="77" t="s">
        <v>57</v>
      </c>
      <c r="J110" s="78">
        <v>69.989999999999995</v>
      </c>
      <c r="K110" s="79">
        <f t="shared" si="0"/>
        <v>75.589200000000005</v>
      </c>
      <c r="L110" s="61">
        <v>18857000</v>
      </c>
      <c r="M110" s="61">
        <f t="shared" si="15"/>
        <v>1319801430</v>
      </c>
      <c r="N110" s="67"/>
      <c r="O110" s="113"/>
    </row>
    <row r="111" spans="1:15" s="63" customFormat="1" ht="23.85" customHeight="1">
      <c r="A111" s="64">
        <v>108</v>
      </c>
      <c r="B111" s="64" t="s">
        <v>167</v>
      </c>
      <c r="C111" s="64" t="s">
        <v>50</v>
      </c>
      <c r="D111" s="64" t="s">
        <v>51</v>
      </c>
      <c r="E111" s="64">
        <v>12</v>
      </c>
      <c r="F111" s="64">
        <v>3</v>
      </c>
      <c r="G111" s="64" t="str">
        <f t="shared" ref="G111:G113" si="24">IF(J111=70,"2 PN +1","2 PN")</f>
        <v>2 PN</v>
      </c>
      <c r="H111" s="64" t="s">
        <v>53</v>
      </c>
      <c r="I111" s="64" t="s">
        <v>57</v>
      </c>
      <c r="J111" s="65">
        <v>69.69</v>
      </c>
      <c r="K111" s="66">
        <f t="shared" si="0"/>
        <v>75.265200000000007</v>
      </c>
      <c r="L111" s="61">
        <v>18857000</v>
      </c>
      <c r="M111" s="61">
        <f t="shared" si="15"/>
        <v>1314144330</v>
      </c>
      <c r="N111" s="67"/>
      <c r="O111" s="113"/>
    </row>
    <row r="112" spans="1:15" s="63" customFormat="1" ht="23.85" customHeight="1">
      <c r="A112" s="64">
        <v>109</v>
      </c>
      <c r="B112" s="64" t="s">
        <v>168</v>
      </c>
      <c r="C112" s="64" t="s">
        <v>50</v>
      </c>
      <c r="D112" s="64" t="s">
        <v>51</v>
      </c>
      <c r="E112" s="64">
        <v>12</v>
      </c>
      <c r="F112" s="64">
        <v>4</v>
      </c>
      <c r="G112" s="64" t="str">
        <f t="shared" si="24"/>
        <v>2 PN</v>
      </c>
      <c r="H112" s="64" t="s">
        <v>53</v>
      </c>
      <c r="I112" s="64" t="s">
        <v>57</v>
      </c>
      <c r="J112" s="65">
        <v>69.69</v>
      </c>
      <c r="K112" s="66">
        <f t="shared" si="0"/>
        <v>75.265200000000007</v>
      </c>
      <c r="L112" s="61">
        <v>18857000</v>
      </c>
      <c r="M112" s="61">
        <f t="shared" si="15"/>
        <v>1314144330</v>
      </c>
      <c r="N112" s="62"/>
      <c r="O112" s="113"/>
    </row>
    <row r="113" spans="1:15" s="63" customFormat="1" ht="23.85" customHeight="1">
      <c r="A113" s="64">
        <v>110</v>
      </c>
      <c r="B113" s="64" t="s">
        <v>169</v>
      </c>
      <c r="C113" s="64" t="s">
        <v>50</v>
      </c>
      <c r="D113" s="64" t="s">
        <v>51</v>
      </c>
      <c r="E113" s="64">
        <v>12</v>
      </c>
      <c r="F113" s="64">
        <v>5</v>
      </c>
      <c r="G113" s="64" t="str">
        <f t="shared" si="24"/>
        <v>2 PN</v>
      </c>
      <c r="H113" s="64" t="s">
        <v>53</v>
      </c>
      <c r="I113" s="64" t="s">
        <v>57</v>
      </c>
      <c r="J113" s="65">
        <v>69.69</v>
      </c>
      <c r="K113" s="66">
        <f t="shared" si="0"/>
        <v>75.265200000000007</v>
      </c>
      <c r="L113" s="61">
        <v>18857000</v>
      </c>
      <c r="M113" s="61">
        <f t="shared" si="15"/>
        <v>1314144330</v>
      </c>
      <c r="N113" s="67"/>
      <c r="O113" s="113"/>
    </row>
    <row r="114" spans="1:15" s="63" customFormat="1" ht="23.85" customHeight="1">
      <c r="A114" s="73">
        <v>111</v>
      </c>
      <c r="B114" s="73" t="s">
        <v>170</v>
      </c>
      <c r="C114" s="73" t="s">
        <v>50</v>
      </c>
      <c r="D114" s="73" t="s">
        <v>51</v>
      </c>
      <c r="E114" s="73">
        <v>12</v>
      </c>
      <c r="F114" s="73">
        <v>6</v>
      </c>
      <c r="G114" s="73" t="s">
        <v>52</v>
      </c>
      <c r="H114" s="73" t="s">
        <v>56</v>
      </c>
      <c r="I114" s="73" t="s">
        <v>57</v>
      </c>
      <c r="J114" s="74">
        <v>69.989999999999995</v>
      </c>
      <c r="K114" s="75">
        <f t="shared" si="0"/>
        <v>75.589200000000005</v>
      </c>
      <c r="L114" s="61">
        <v>18857000</v>
      </c>
      <c r="M114" s="61">
        <f t="shared" si="15"/>
        <v>1319801430</v>
      </c>
      <c r="N114" s="67"/>
      <c r="O114" s="113"/>
    </row>
    <row r="115" spans="1:15" s="63" customFormat="1" ht="23.85" customHeight="1">
      <c r="A115" s="64">
        <v>112</v>
      </c>
      <c r="B115" s="64" t="s">
        <v>171</v>
      </c>
      <c r="C115" s="64" t="s">
        <v>50</v>
      </c>
      <c r="D115" s="64" t="s">
        <v>51</v>
      </c>
      <c r="E115" s="64">
        <v>12</v>
      </c>
      <c r="F115" s="64">
        <v>7</v>
      </c>
      <c r="G115" s="64" t="str">
        <f t="shared" ref="G115:G117" si="25">IF(J115=70,"2 PN +1","2 PN")</f>
        <v>2 PN</v>
      </c>
      <c r="H115" s="64" t="s">
        <v>53</v>
      </c>
      <c r="I115" s="64" t="s">
        <v>63</v>
      </c>
      <c r="J115" s="65">
        <v>68.84</v>
      </c>
      <c r="K115" s="66">
        <f t="shared" si="0"/>
        <v>74.347200000000015</v>
      </c>
      <c r="L115" s="61">
        <v>18857000</v>
      </c>
      <c r="M115" s="61">
        <f t="shared" si="15"/>
        <v>1298115880</v>
      </c>
      <c r="N115" s="62"/>
      <c r="O115" s="113"/>
    </row>
    <row r="116" spans="1:15" s="63" customFormat="1" ht="23.85" customHeight="1">
      <c r="A116" s="64">
        <v>113</v>
      </c>
      <c r="B116" s="64" t="s">
        <v>172</v>
      </c>
      <c r="C116" s="64" t="s">
        <v>50</v>
      </c>
      <c r="D116" s="64" t="s">
        <v>51</v>
      </c>
      <c r="E116" s="64">
        <v>12</v>
      </c>
      <c r="F116" s="64">
        <v>8</v>
      </c>
      <c r="G116" s="64" t="str">
        <f t="shared" si="25"/>
        <v>2 PN</v>
      </c>
      <c r="H116" s="64" t="s">
        <v>53</v>
      </c>
      <c r="I116" s="64" t="s">
        <v>63</v>
      </c>
      <c r="J116" s="65">
        <v>69.16</v>
      </c>
      <c r="K116" s="66">
        <f t="shared" si="0"/>
        <v>74.692800000000005</v>
      </c>
      <c r="L116" s="61">
        <v>18857000</v>
      </c>
      <c r="M116" s="61">
        <f t="shared" si="15"/>
        <v>1304150120</v>
      </c>
      <c r="N116" s="67"/>
      <c r="O116" s="113"/>
    </row>
    <row r="117" spans="1:15" s="63" customFormat="1" ht="23.85" customHeight="1">
      <c r="A117" s="64">
        <v>114</v>
      </c>
      <c r="B117" s="64" t="s">
        <v>173</v>
      </c>
      <c r="C117" s="64" t="s">
        <v>50</v>
      </c>
      <c r="D117" s="64" t="s">
        <v>51</v>
      </c>
      <c r="E117" s="64">
        <v>12</v>
      </c>
      <c r="F117" s="64">
        <v>9</v>
      </c>
      <c r="G117" s="64" t="str">
        <f t="shared" si="25"/>
        <v>2 PN</v>
      </c>
      <c r="H117" s="64" t="s">
        <v>53</v>
      </c>
      <c r="I117" s="64" t="s">
        <v>63</v>
      </c>
      <c r="J117" s="65">
        <v>68.84</v>
      </c>
      <c r="K117" s="66">
        <f t="shared" si="0"/>
        <v>74.347200000000015</v>
      </c>
      <c r="L117" s="61">
        <v>18857000</v>
      </c>
      <c r="M117" s="61">
        <f t="shared" si="15"/>
        <v>1298115880</v>
      </c>
      <c r="N117" s="62"/>
      <c r="O117" s="113"/>
    </row>
    <row r="118" spans="1:15" s="63" customFormat="1" ht="23.85" customHeight="1">
      <c r="A118" s="64">
        <v>115</v>
      </c>
      <c r="B118" s="64" t="s">
        <v>174</v>
      </c>
      <c r="C118" s="64" t="s">
        <v>50</v>
      </c>
      <c r="D118" s="64" t="s">
        <v>51</v>
      </c>
      <c r="E118" s="64">
        <v>12</v>
      </c>
      <c r="F118" s="64">
        <v>10</v>
      </c>
      <c r="G118" s="64" t="s">
        <v>52</v>
      </c>
      <c r="H118" s="64" t="s">
        <v>56</v>
      </c>
      <c r="I118" s="64" t="s">
        <v>67</v>
      </c>
      <c r="J118" s="65">
        <v>69.989999999999995</v>
      </c>
      <c r="K118" s="66">
        <f t="shared" si="0"/>
        <v>75.589200000000005</v>
      </c>
      <c r="L118" s="61">
        <v>18857000</v>
      </c>
      <c r="M118" s="61">
        <f t="shared" si="15"/>
        <v>1319801430</v>
      </c>
      <c r="N118" s="72"/>
      <c r="O118" s="113"/>
    </row>
    <row r="119" spans="1:15" s="63" customFormat="1" ht="23.85" customHeight="1">
      <c r="A119" s="64">
        <v>116</v>
      </c>
      <c r="B119" s="64" t="s">
        <v>175</v>
      </c>
      <c r="C119" s="64" t="s">
        <v>50</v>
      </c>
      <c r="D119" s="64" t="s">
        <v>51</v>
      </c>
      <c r="E119" s="64">
        <v>12</v>
      </c>
      <c r="F119" s="64">
        <v>11</v>
      </c>
      <c r="G119" s="64" t="str">
        <f t="shared" ref="G119:G121" si="26">IF(J119=70,"2 PN +1","2 PN")</f>
        <v>2 PN</v>
      </c>
      <c r="H119" s="64" t="s">
        <v>53</v>
      </c>
      <c r="I119" s="64" t="s">
        <v>67</v>
      </c>
      <c r="J119" s="65">
        <v>69.69</v>
      </c>
      <c r="K119" s="66">
        <f t="shared" si="0"/>
        <v>75.265200000000007</v>
      </c>
      <c r="L119" s="61">
        <v>18857000</v>
      </c>
      <c r="M119" s="61">
        <f t="shared" si="15"/>
        <v>1314144330</v>
      </c>
      <c r="N119" s="62"/>
      <c r="O119" s="113"/>
    </row>
    <row r="120" spans="1:15" s="63" customFormat="1" ht="23.85" customHeight="1">
      <c r="A120" s="64">
        <v>117</v>
      </c>
      <c r="B120" s="64" t="s">
        <v>176</v>
      </c>
      <c r="C120" s="64" t="s">
        <v>50</v>
      </c>
      <c r="D120" s="64" t="s">
        <v>51</v>
      </c>
      <c r="E120" s="64">
        <v>12</v>
      </c>
      <c r="F120" s="64">
        <v>12</v>
      </c>
      <c r="G120" s="64" t="str">
        <f t="shared" si="26"/>
        <v>2 PN</v>
      </c>
      <c r="H120" s="64" t="s">
        <v>53</v>
      </c>
      <c r="I120" s="64" t="s">
        <v>67</v>
      </c>
      <c r="J120" s="65">
        <v>69.69</v>
      </c>
      <c r="K120" s="66">
        <f t="shared" si="0"/>
        <v>75.265200000000007</v>
      </c>
      <c r="L120" s="61">
        <v>18857000</v>
      </c>
      <c r="M120" s="61">
        <f t="shared" si="15"/>
        <v>1314144330</v>
      </c>
      <c r="N120" s="62"/>
      <c r="O120" s="113"/>
    </row>
    <row r="121" spans="1:15" s="63" customFormat="1" ht="23.85" customHeight="1">
      <c r="A121" s="64">
        <v>118</v>
      </c>
      <c r="B121" s="64" t="s">
        <v>177</v>
      </c>
      <c r="C121" s="64" t="s">
        <v>50</v>
      </c>
      <c r="D121" s="64" t="s">
        <v>51</v>
      </c>
      <c r="E121" s="64">
        <v>12</v>
      </c>
      <c r="F121" s="64" t="s">
        <v>71</v>
      </c>
      <c r="G121" s="64" t="str">
        <f t="shared" si="26"/>
        <v>2 PN</v>
      </c>
      <c r="H121" s="64" t="s">
        <v>53</v>
      </c>
      <c r="I121" s="64" t="s">
        <v>67</v>
      </c>
      <c r="J121" s="65">
        <v>69.69</v>
      </c>
      <c r="K121" s="66">
        <f t="shared" si="0"/>
        <v>75.265200000000007</v>
      </c>
      <c r="L121" s="61">
        <v>18857000</v>
      </c>
      <c r="M121" s="61">
        <f t="shared" si="15"/>
        <v>1314144330</v>
      </c>
      <c r="N121" s="62"/>
      <c r="O121" s="113"/>
    </row>
    <row r="122" spans="1:15" s="63" customFormat="1" ht="23.85" customHeight="1">
      <c r="A122" s="64">
        <v>119</v>
      </c>
      <c r="B122" s="64" t="s">
        <v>178</v>
      </c>
      <c r="C122" s="64" t="s">
        <v>50</v>
      </c>
      <c r="D122" s="64" t="s">
        <v>51</v>
      </c>
      <c r="E122" s="64">
        <v>12</v>
      </c>
      <c r="F122" s="64">
        <v>14</v>
      </c>
      <c r="G122" s="64" t="s">
        <v>52</v>
      </c>
      <c r="H122" s="64" t="s">
        <v>56</v>
      </c>
      <c r="I122" s="64" t="s">
        <v>67</v>
      </c>
      <c r="J122" s="65">
        <v>69.989999999999995</v>
      </c>
      <c r="K122" s="66">
        <f t="shared" si="0"/>
        <v>75.589200000000005</v>
      </c>
      <c r="L122" s="61">
        <v>18857000</v>
      </c>
      <c r="M122" s="61">
        <f t="shared" si="15"/>
        <v>1319801430</v>
      </c>
      <c r="N122" s="76"/>
      <c r="O122" s="113"/>
    </row>
    <row r="123" spans="1:15" s="63" customFormat="1" ht="23.85" customHeight="1">
      <c r="A123" s="64">
        <v>120</v>
      </c>
      <c r="B123" s="64" t="s">
        <v>179</v>
      </c>
      <c r="C123" s="64" t="s">
        <v>50</v>
      </c>
      <c r="D123" s="64" t="s">
        <v>51</v>
      </c>
      <c r="E123" s="64">
        <v>12</v>
      </c>
      <c r="F123" s="64">
        <v>15</v>
      </c>
      <c r="G123" s="64" t="s">
        <v>52</v>
      </c>
      <c r="H123" s="64" t="s">
        <v>53</v>
      </c>
      <c r="I123" s="64" t="s">
        <v>54</v>
      </c>
      <c r="J123" s="65">
        <v>69.989999999999995</v>
      </c>
      <c r="K123" s="66">
        <f t="shared" si="0"/>
        <v>75.589200000000005</v>
      </c>
      <c r="L123" s="61">
        <v>18857000</v>
      </c>
      <c r="M123" s="61">
        <f t="shared" si="15"/>
        <v>1319801430</v>
      </c>
      <c r="N123" s="62"/>
      <c r="O123" s="113"/>
    </row>
    <row r="124" spans="1:15" s="63" customFormat="1" ht="23.85" customHeight="1">
      <c r="A124" s="64">
        <v>121</v>
      </c>
      <c r="B124" s="64" t="s">
        <v>180</v>
      </c>
      <c r="C124" s="64" t="s">
        <v>50</v>
      </c>
      <c r="D124" s="64" t="s">
        <v>51</v>
      </c>
      <c r="E124" s="64" t="s">
        <v>71</v>
      </c>
      <c r="F124" s="64">
        <v>1</v>
      </c>
      <c r="G124" s="64" t="s">
        <v>52</v>
      </c>
      <c r="H124" s="64" t="s">
        <v>53</v>
      </c>
      <c r="I124" s="64" t="s">
        <v>54</v>
      </c>
      <c r="J124" s="66">
        <v>69.989999999999995</v>
      </c>
      <c r="K124" s="66">
        <f t="shared" si="0"/>
        <v>75.589200000000005</v>
      </c>
      <c r="L124" s="61">
        <v>18857000</v>
      </c>
      <c r="M124" s="61">
        <f t="shared" si="15"/>
        <v>1319801430</v>
      </c>
      <c r="N124" s="62"/>
      <c r="O124" s="113"/>
    </row>
    <row r="125" spans="1:15" s="63" customFormat="1" ht="23.85" customHeight="1">
      <c r="A125" s="64">
        <v>122</v>
      </c>
      <c r="B125" s="64" t="s">
        <v>181</v>
      </c>
      <c r="C125" s="64" t="s">
        <v>50</v>
      </c>
      <c r="D125" s="64" t="s">
        <v>51</v>
      </c>
      <c r="E125" s="64" t="s">
        <v>71</v>
      </c>
      <c r="F125" s="64">
        <v>2</v>
      </c>
      <c r="G125" s="64" t="s">
        <v>52</v>
      </c>
      <c r="H125" s="64" t="s">
        <v>56</v>
      </c>
      <c r="I125" s="64" t="s">
        <v>57</v>
      </c>
      <c r="J125" s="65">
        <v>69.989999999999995</v>
      </c>
      <c r="K125" s="66">
        <f t="shared" si="0"/>
        <v>75.589200000000005</v>
      </c>
      <c r="L125" s="61">
        <v>18857000</v>
      </c>
      <c r="M125" s="61">
        <f t="shared" si="15"/>
        <v>1319801430</v>
      </c>
      <c r="N125" s="67"/>
      <c r="O125" s="113"/>
    </row>
    <row r="126" spans="1:15" s="63" customFormat="1" ht="23.85" customHeight="1">
      <c r="A126" s="64">
        <v>123</v>
      </c>
      <c r="B126" s="64" t="s">
        <v>182</v>
      </c>
      <c r="C126" s="64" t="s">
        <v>50</v>
      </c>
      <c r="D126" s="64" t="s">
        <v>51</v>
      </c>
      <c r="E126" s="64" t="s">
        <v>71</v>
      </c>
      <c r="F126" s="64">
        <v>3</v>
      </c>
      <c r="G126" s="64" t="str">
        <f t="shared" ref="G126:G128" si="27">IF(J126=70,"2 PN +1","2 PN")</f>
        <v>2 PN</v>
      </c>
      <c r="H126" s="64" t="s">
        <v>53</v>
      </c>
      <c r="I126" s="64" t="s">
        <v>57</v>
      </c>
      <c r="J126" s="65">
        <v>69.69</v>
      </c>
      <c r="K126" s="66">
        <f t="shared" si="0"/>
        <v>75.265200000000007</v>
      </c>
      <c r="L126" s="61">
        <v>18857000</v>
      </c>
      <c r="M126" s="61">
        <f t="shared" si="15"/>
        <v>1314144330</v>
      </c>
      <c r="N126" s="67"/>
      <c r="O126" s="113"/>
    </row>
    <row r="127" spans="1:15" s="63" customFormat="1" ht="23.85" customHeight="1">
      <c r="A127" s="64">
        <v>124</v>
      </c>
      <c r="B127" s="64" t="s">
        <v>183</v>
      </c>
      <c r="C127" s="64" t="s">
        <v>50</v>
      </c>
      <c r="D127" s="64" t="s">
        <v>51</v>
      </c>
      <c r="E127" s="64" t="s">
        <v>71</v>
      </c>
      <c r="F127" s="64">
        <v>4</v>
      </c>
      <c r="G127" s="64" t="str">
        <f t="shared" si="27"/>
        <v>2 PN</v>
      </c>
      <c r="H127" s="64" t="s">
        <v>53</v>
      </c>
      <c r="I127" s="64" t="s">
        <v>57</v>
      </c>
      <c r="J127" s="65">
        <v>69.69</v>
      </c>
      <c r="K127" s="66">
        <f t="shared" si="0"/>
        <v>75.265200000000007</v>
      </c>
      <c r="L127" s="61">
        <v>18857000</v>
      </c>
      <c r="M127" s="61">
        <f t="shared" si="15"/>
        <v>1314144330</v>
      </c>
      <c r="N127" s="62"/>
      <c r="O127" s="113"/>
    </row>
    <row r="128" spans="1:15" s="63" customFormat="1" ht="23.85" customHeight="1">
      <c r="A128" s="64">
        <v>125</v>
      </c>
      <c r="B128" s="64" t="s">
        <v>184</v>
      </c>
      <c r="C128" s="64" t="s">
        <v>50</v>
      </c>
      <c r="D128" s="64" t="s">
        <v>51</v>
      </c>
      <c r="E128" s="64" t="s">
        <v>71</v>
      </c>
      <c r="F128" s="64">
        <v>5</v>
      </c>
      <c r="G128" s="64" t="str">
        <f t="shared" si="27"/>
        <v>2 PN</v>
      </c>
      <c r="H128" s="64" t="s">
        <v>53</v>
      </c>
      <c r="I128" s="64" t="s">
        <v>57</v>
      </c>
      <c r="J128" s="65">
        <v>69.69</v>
      </c>
      <c r="K128" s="66">
        <f t="shared" si="0"/>
        <v>75.265200000000007</v>
      </c>
      <c r="L128" s="61">
        <v>18857000</v>
      </c>
      <c r="M128" s="61">
        <f t="shared" si="15"/>
        <v>1314144330</v>
      </c>
      <c r="N128" s="67"/>
      <c r="O128" s="113"/>
    </row>
    <row r="129" spans="1:15" s="63" customFormat="1" ht="23.85" customHeight="1">
      <c r="A129" s="64">
        <v>126</v>
      </c>
      <c r="B129" s="64" t="s">
        <v>185</v>
      </c>
      <c r="C129" s="64" t="s">
        <v>50</v>
      </c>
      <c r="D129" s="64" t="s">
        <v>51</v>
      </c>
      <c r="E129" s="64" t="s">
        <v>71</v>
      </c>
      <c r="F129" s="64">
        <v>6</v>
      </c>
      <c r="G129" s="64" t="s">
        <v>52</v>
      </c>
      <c r="H129" s="64" t="s">
        <v>56</v>
      </c>
      <c r="I129" s="64" t="s">
        <v>57</v>
      </c>
      <c r="J129" s="65">
        <v>69.989999999999995</v>
      </c>
      <c r="K129" s="66">
        <f t="shared" si="0"/>
        <v>75.589200000000005</v>
      </c>
      <c r="L129" s="61">
        <v>18857000</v>
      </c>
      <c r="M129" s="61">
        <f t="shared" si="15"/>
        <v>1319801430</v>
      </c>
      <c r="N129" s="67"/>
      <c r="O129" s="113"/>
    </row>
    <row r="130" spans="1:15" s="63" customFormat="1" ht="23.85" customHeight="1">
      <c r="A130" s="69">
        <v>127</v>
      </c>
      <c r="B130" s="69" t="s">
        <v>186</v>
      </c>
      <c r="C130" s="69" t="s">
        <v>50</v>
      </c>
      <c r="D130" s="69" t="s">
        <v>51</v>
      </c>
      <c r="E130" s="69" t="s">
        <v>71</v>
      </c>
      <c r="F130" s="69">
        <v>7</v>
      </c>
      <c r="G130" s="69" t="str">
        <f t="shared" ref="G130:G132" si="28">IF(J130=70,"2 PN +1","2 PN")</f>
        <v>2 PN</v>
      </c>
      <c r="H130" s="69" t="s">
        <v>53</v>
      </c>
      <c r="I130" s="69" t="s">
        <v>63</v>
      </c>
      <c r="J130" s="70">
        <v>68.84</v>
      </c>
      <c r="K130" s="71">
        <f t="shared" si="0"/>
        <v>74.347200000000015</v>
      </c>
      <c r="L130" s="61">
        <v>18857000</v>
      </c>
      <c r="M130" s="61">
        <f t="shared" si="15"/>
        <v>1298115880</v>
      </c>
      <c r="N130" s="62"/>
      <c r="O130" s="113"/>
    </row>
    <row r="131" spans="1:15" s="63" customFormat="1" ht="23.85" customHeight="1">
      <c r="A131" s="59">
        <v>128</v>
      </c>
      <c r="B131" s="59" t="s">
        <v>187</v>
      </c>
      <c r="C131" s="59" t="s">
        <v>50</v>
      </c>
      <c r="D131" s="59" t="s">
        <v>51</v>
      </c>
      <c r="E131" s="59" t="s">
        <v>71</v>
      </c>
      <c r="F131" s="59">
        <v>8</v>
      </c>
      <c r="G131" s="59" t="str">
        <f t="shared" si="28"/>
        <v>2 PN</v>
      </c>
      <c r="H131" s="59" t="s">
        <v>53</v>
      </c>
      <c r="I131" s="59" t="s">
        <v>63</v>
      </c>
      <c r="J131" s="68">
        <v>69.16</v>
      </c>
      <c r="K131" s="60">
        <f t="shared" si="0"/>
        <v>74.692800000000005</v>
      </c>
      <c r="L131" s="61">
        <v>18857000</v>
      </c>
      <c r="M131" s="61">
        <f t="shared" si="15"/>
        <v>1304150120</v>
      </c>
      <c r="N131" s="67"/>
      <c r="O131" s="113"/>
    </row>
    <row r="132" spans="1:15" s="63" customFormat="1" ht="23.85" customHeight="1">
      <c r="A132" s="69">
        <v>129</v>
      </c>
      <c r="B132" s="69" t="s">
        <v>188</v>
      </c>
      <c r="C132" s="69" t="s">
        <v>50</v>
      </c>
      <c r="D132" s="69" t="s">
        <v>51</v>
      </c>
      <c r="E132" s="69" t="s">
        <v>71</v>
      </c>
      <c r="F132" s="69">
        <v>9</v>
      </c>
      <c r="G132" s="69" t="str">
        <f t="shared" si="28"/>
        <v>2 PN</v>
      </c>
      <c r="H132" s="69" t="s">
        <v>53</v>
      </c>
      <c r="I132" s="69" t="s">
        <v>63</v>
      </c>
      <c r="J132" s="70">
        <v>68.84</v>
      </c>
      <c r="K132" s="71">
        <f t="shared" si="0"/>
        <v>74.347200000000015</v>
      </c>
      <c r="L132" s="61">
        <v>18857000</v>
      </c>
      <c r="M132" s="61">
        <f t="shared" si="15"/>
        <v>1298115880</v>
      </c>
      <c r="N132" s="62"/>
      <c r="O132" s="113"/>
    </row>
    <row r="133" spans="1:15" s="63" customFormat="1" ht="23.85" customHeight="1">
      <c r="A133" s="64">
        <v>130</v>
      </c>
      <c r="B133" s="64" t="s">
        <v>189</v>
      </c>
      <c r="C133" s="64" t="s">
        <v>50</v>
      </c>
      <c r="D133" s="64" t="s">
        <v>51</v>
      </c>
      <c r="E133" s="64" t="s">
        <v>71</v>
      </c>
      <c r="F133" s="64">
        <v>10</v>
      </c>
      <c r="G133" s="64" t="s">
        <v>52</v>
      </c>
      <c r="H133" s="64" t="s">
        <v>56</v>
      </c>
      <c r="I133" s="64" t="s">
        <v>67</v>
      </c>
      <c r="J133" s="65">
        <v>69.989999999999995</v>
      </c>
      <c r="K133" s="66">
        <f t="shared" si="0"/>
        <v>75.589200000000005</v>
      </c>
      <c r="L133" s="61">
        <v>18857000</v>
      </c>
      <c r="M133" s="61">
        <f t="shared" ref="M133:M196" si="29">J133*L133</f>
        <v>1319801430</v>
      </c>
      <c r="N133" s="72"/>
      <c r="O133" s="113"/>
    </row>
    <row r="134" spans="1:15" s="63" customFormat="1" ht="23.85" customHeight="1">
      <c r="A134" s="64">
        <v>131</v>
      </c>
      <c r="B134" s="64" t="s">
        <v>190</v>
      </c>
      <c r="C134" s="64" t="s">
        <v>50</v>
      </c>
      <c r="D134" s="64" t="s">
        <v>51</v>
      </c>
      <c r="E134" s="64" t="s">
        <v>71</v>
      </c>
      <c r="F134" s="64">
        <v>11</v>
      </c>
      <c r="G134" s="64" t="str">
        <f t="shared" ref="G134:G136" si="30">IF(J134=70,"2 PN +1","2 PN")</f>
        <v>2 PN</v>
      </c>
      <c r="H134" s="64" t="s">
        <v>53</v>
      </c>
      <c r="I134" s="64" t="s">
        <v>67</v>
      </c>
      <c r="J134" s="65">
        <v>69.69</v>
      </c>
      <c r="K134" s="66">
        <f t="shared" si="0"/>
        <v>75.265200000000007</v>
      </c>
      <c r="L134" s="61">
        <v>18857000</v>
      </c>
      <c r="M134" s="61">
        <f t="shared" si="29"/>
        <v>1314144330</v>
      </c>
      <c r="N134" s="62"/>
      <c r="O134" s="113"/>
    </row>
    <row r="135" spans="1:15" s="63" customFormat="1" ht="23.85" customHeight="1">
      <c r="A135" s="59">
        <v>132</v>
      </c>
      <c r="B135" s="59" t="s">
        <v>191</v>
      </c>
      <c r="C135" s="59" t="s">
        <v>50</v>
      </c>
      <c r="D135" s="59" t="s">
        <v>51</v>
      </c>
      <c r="E135" s="59" t="s">
        <v>71</v>
      </c>
      <c r="F135" s="59">
        <v>12</v>
      </c>
      <c r="G135" s="59" t="str">
        <f t="shared" si="30"/>
        <v>2 PN</v>
      </c>
      <c r="H135" s="59" t="s">
        <v>53</v>
      </c>
      <c r="I135" s="59" t="s">
        <v>67</v>
      </c>
      <c r="J135" s="68">
        <v>69.69</v>
      </c>
      <c r="K135" s="60">
        <f t="shared" si="0"/>
        <v>75.265200000000007</v>
      </c>
      <c r="L135" s="61">
        <v>18857000</v>
      </c>
      <c r="M135" s="61">
        <f t="shared" si="29"/>
        <v>1314144330</v>
      </c>
      <c r="N135" s="62"/>
      <c r="O135" s="113"/>
    </row>
    <row r="136" spans="1:15" s="63" customFormat="1" ht="23.85" customHeight="1">
      <c r="A136" s="64">
        <v>133</v>
      </c>
      <c r="B136" s="64" t="s">
        <v>192</v>
      </c>
      <c r="C136" s="64" t="s">
        <v>50</v>
      </c>
      <c r="D136" s="64" t="s">
        <v>51</v>
      </c>
      <c r="E136" s="64" t="s">
        <v>71</v>
      </c>
      <c r="F136" s="64" t="s">
        <v>71</v>
      </c>
      <c r="G136" s="64" t="str">
        <f t="shared" si="30"/>
        <v>2 PN</v>
      </c>
      <c r="H136" s="64" t="s">
        <v>53</v>
      </c>
      <c r="I136" s="64" t="s">
        <v>67</v>
      </c>
      <c r="J136" s="65">
        <v>69.69</v>
      </c>
      <c r="K136" s="66">
        <f t="shared" si="0"/>
        <v>75.265200000000007</v>
      </c>
      <c r="L136" s="61">
        <v>18857000</v>
      </c>
      <c r="M136" s="61">
        <f t="shared" si="29"/>
        <v>1314144330</v>
      </c>
      <c r="N136" s="62"/>
      <c r="O136" s="113"/>
    </row>
    <row r="137" spans="1:15" s="63" customFormat="1" ht="23.85" customHeight="1">
      <c r="A137" s="64">
        <v>134</v>
      </c>
      <c r="B137" s="64" t="s">
        <v>193</v>
      </c>
      <c r="C137" s="64" t="s">
        <v>50</v>
      </c>
      <c r="D137" s="64" t="s">
        <v>51</v>
      </c>
      <c r="E137" s="64" t="s">
        <v>71</v>
      </c>
      <c r="F137" s="64">
        <v>14</v>
      </c>
      <c r="G137" s="64" t="s">
        <v>52</v>
      </c>
      <c r="H137" s="64" t="s">
        <v>56</v>
      </c>
      <c r="I137" s="64" t="s">
        <v>67</v>
      </c>
      <c r="J137" s="65">
        <v>69.989999999999995</v>
      </c>
      <c r="K137" s="66">
        <f t="shared" si="0"/>
        <v>75.589200000000005</v>
      </c>
      <c r="L137" s="61">
        <v>18857000</v>
      </c>
      <c r="M137" s="61">
        <f t="shared" si="29"/>
        <v>1319801430</v>
      </c>
      <c r="N137" s="76"/>
      <c r="O137" s="113"/>
    </row>
    <row r="138" spans="1:15" s="63" customFormat="1" ht="23.85" customHeight="1">
      <c r="A138" s="64">
        <v>135</v>
      </c>
      <c r="B138" s="64" t="s">
        <v>194</v>
      </c>
      <c r="C138" s="64" t="s">
        <v>50</v>
      </c>
      <c r="D138" s="64" t="s">
        <v>51</v>
      </c>
      <c r="E138" s="64" t="s">
        <v>71</v>
      </c>
      <c r="F138" s="64">
        <v>15</v>
      </c>
      <c r="G138" s="64" t="s">
        <v>52</v>
      </c>
      <c r="H138" s="64" t="s">
        <v>53</v>
      </c>
      <c r="I138" s="64" t="s">
        <v>54</v>
      </c>
      <c r="J138" s="65">
        <v>69.989999999999995</v>
      </c>
      <c r="K138" s="66">
        <f t="shared" si="0"/>
        <v>75.589200000000005</v>
      </c>
      <c r="L138" s="61">
        <v>18857000</v>
      </c>
      <c r="M138" s="61">
        <f t="shared" si="29"/>
        <v>1319801430</v>
      </c>
      <c r="N138" s="62"/>
      <c r="O138" s="113"/>
    </row>
    <row r="139" spans="1:15" s="63" customFormat="1" ht="23.85" customHeight="1">
      <c r="A139" s="64">
        <v>136</v>
      </c>
      <c r="B139" s="64" t="s">
        <v>195</v>
      </c>
      <c r="C139" s="64" t="s">
        <v>50</v>
      </c>
      <c r="D139" s="64" t="s">
        <v>51</v>
      </c>
      <c r="E139" s="64">
        <v>14</v>
      </c>
      <c r="F139" s="64">
        <v>1</v>
      </c>
      <c r="G139" s="64" t="s">
        <v>52</v>
      </c>
      <c r="H139" s="64" t="s">
        <v>53</v>
      </c>
      <c r="I139" s="64" t="s">
        <v>54</v>
      </c>
      <c r="J139" s="66">
        <v>69.989999999999995</v>
      </c>
      <c r="K139" s="66">
        <f t="shared" si="0"/>
        <v>75.589200000000005</v>
      </c>
      <c r="L139" s="61">
        <v>18857000</v>
      </c>
      <c r="M139" s="61">
        <f t="shared" si="29"/>
        <v>1319801430</v>
      </c>
      <c r="N139" s="62"/>
      <c r="O139" s="113"/>
    </row>
    <row r="140" spans="1:15" s="63" customFormat="1" ht="23.85" customHeight="1">
      <c r="A140" s="64">
        <v>137</v>
      </c>
      <c r="B140" s="64" t="s">
        <v>196</v>
      </c>
      <c r="C140" s="64" t="s">
        <v>50</v>
      </c>
      <c r="D140" s="64" t="s">
        <v>51</v>
      </c>
      <c r="E140" s="64">
        <v>14</v>
      </c>
      <c r="F140" s="64">
        <v>2</v>
      </c>
      <c r="G140" s="64" t="s">
        <v>52</v>
      </c>
      <c r="H140" s="64" t="s">
        <v>56</v>
      </c>
      <c r="I140" s="64" t="s">
        <v>57</v>
      </c>
      <c r="J140" s="65">
        <v>69.989999999999995</v>
      </c>
      <c r="K140" s="66">
        <f t="shared" si="0"/>
        <v>75.589200000000005</v>
      </c>
      <c r="L140" s="61">
        <v>18857000</v>
      </c>
      <c r="M140" s="61">
        <f t="shared" si="29"/>
        <v>1319801430</v>
      </c>
      <c r="N140" s="67"/>
      <c r="O140" s="113"/>
    </row>
    <row r="141" spans="1:15" s="63" customFormat="1" ht="23.85" customHeight="1">
      <c r="A141" s="64">
        <v>138</v>
      </c>
      <c r="B141" s="64" t="s">
        <v>197</v>
      </c>
      <c r="C141" s="64" t="s">
        <v>50</v>
      </c>
      <c r="D141" s="64" t="s">
        <v>51</v>
      </c>
      <c r="E141" s="64">
        <v>14</v>
      </c>
      <c r="F141" s="64">
        <v>3</v>
      </c>
      <c r="G141" s="64" t="str">
        <f t="shared" ref="G141:G143" si="31">IF(J141=70,"2 PN +1","2 PN")</f>
        <v>2 PN</v>
      </c>
      <c r="H141" s="64" t="s">
        <v>53</v>
      </c>
      <c r="I141" s="64" t="s">
        <v>57</v>
      </c>
      <c r="J141" s="65">
        <v>69.69</v>
      </c>
      <c r="K141" s="66">
        <f t="shared" si="0"/>
        <v>75.265200000000007</v>
      </c>
      <c r="L141" s="61">
        <v>18857000</v>
      </c>
      <c r="M141" s="61">
        <f t="shared" si="29"/>
        <v>1314144330</v>
      </c>
      <c r="N141" s="67"/>
      <c r="O141" s="113"/>
    </row>
    <row r="142" spans="1:15" s="63" customFormat="1" ht="23.85" customHeight="1">
      <c r="A142" s="64">
        <v>139</v>
      </c>
      <c r="B142" s="64" t="s">
        <v>198</v>
      </c>
      <c r="C142" s="64" t="s">
        <v>50</v>
      </c>
      <c r="D142" s="64" t="s">
        <v>51</v>
      </c>
      <c r="E142" s="64">
        <v>14</v>
      </c>
      <c r="F142" s="64">
        <v>4</v>
      </c>
      <c r="G142" s="64" t="str">
        <f t="shared" si="31"/>
        <v>2 PN</v>
      </c>
      <c r="H142" s="64" t="s">
        <v>53</v>
      </c>
      <c r="I142" s="64" t="s">
        <v>57</v>
      </c>
      <c r="J142" s="65">
        <v>69.69</v>
      </c>
      <c r="K142" s="66">
        <f t="shared" si="0"/>
        <v>75.265200000000007</v>
      </c>
      <c r="L142" s="61">
        <v>18857000</v>
      </c>
      <c r="M142" s="61">
        <f t="shared" si="29"/>
        <v>1314144330</v>
      </c>
      <c r="N142" s="62"/>
      <c r="O142" s="113"/>
    </row>
    <row r="143" spans="1:15" s="63" customFormat="1" ht="23.85" customHeight="1">
      <c r="A143" s="64">
        <v>140</v>
      </c>
      <c r="B143" s="64" t="s">
        <v>199</v>
      </c>
      <c r="C143" s="64" t="s">
        <v>50</v>
      </c>
      <c r="D143" s="64" t="s">
        <v>51</v>
      </c>
      <c r="E143" s="64">
        <v>14</v>
      </c>
      <c r="F143" s="64">
        <v>5</v>
      </c>
      <c r="G143" s="64" t="str">
        <f t="shared" si="31"/>
        <v>2 PN</v>
      </c>
      <c r="H143" s="64" t="s">
        <v>53</v>
      </c>
      <c r="I143" s="64" t="s">
        <v>57</v>
      </c>
      <c r="J143" s="65">
        <v>69.69</v>
      </c>
      <c r="K143" s="66">
        <f t="shared" si="0"/>
        <v>75.265200000000007</v>
      </c>
      <c r="L143" s="61">
        <v>18857000</v>
      </c>
      <c r="M143" s="61">
        <f t="shared" si="29"/>
        <v>1314144330</v>
      </c>
      <c r="N143" s="67"/>
      <c r="O143" s="113"/>
    </row>
    <row r="144" spans="1:15" s="63" customFormat="1" ht="23.85" customHeight="1">
      <c r="A144" s="64">
        <v>141</v>
      </c>
      <c r="B144" s="64" t="s">
        <v>200</v>
      </c>
      <c r="C144" s="64" t="s">
        <v>50</v>
      </c>
      <c r="D144" s="64" t="s">
        <v>51</v>
      </c>
      <c r="E144" s="64">
        <v>14</v>
      </c>
      <c r="F144" s="64">
        <v>6</v>
      </c>
      <c r="G144" s="64" t="s">
        <v>52</v>
      </c>
      <c r="H144" s="64" t="s">
        <v>56</v>
      </c>
      <c r="I144" s="64" t="s">
        <v>57</v>
      </c>
      <c r="J144" s="65">
        <v>69.989999999999995</v>
      </c>
      <c r="K144" s="66">
        <f t="shared" si="0"/>
        <v>75.589200000000005</v>
      </c>
      <c r="L144" s="61">
        <v>18857000</v>
      </c>
      <c r="M144" s="61">
        <f t="shared" si="29"/>
        <v>1319801430</v>
      </c>
      <c r="N144" s="67"/>
      <c r="O144" s="113"/>
    </row>
    <row r="145" spans="1:15" s="63" customFormat="1" ht="23.85" customHeight="1">
      <c r="A145" s="59">
        <v>142</v>
      </c>
      <c r="B145" s="59" t="s">
        <v>201</v>
      </c>
      <c r="C145" s="59" t="s">
        <v>50</v>
      </c>
      <c r="D145" s="59" t="s">
        <v>51</v>
      </c>
      <c r="E145" s="59">
        <v>14</v>
      </c>
      <c r="F145" s="59">
        <v>7</v>
      </c>
      <c r="G145" s="59" t="str">
        <f t="shared" ref="G145:G147" si="32">IF(J145=70,"2 PN +1","2 PN")</f>
        <v>2 PN</v>
      </c>
      <c r="H145" s="59" t="s">
        <v>53</v>
      </c>
      <c r="I145" s="59" t="s">
        <v>63</v>
      </c>
      <c r="J145" s="68">
        <v>68.84</v>
      </c>
      <c r="K145" s="60">
        <f t="shared" si="0"/>
        <v>74.347200000000015</v>
      </c>
      <c r="L145" s="61">
        <v>18857000</v>
      </c>
      <c r="M145" s="61">
        <f t="shared" si="29"/>
        <v>1298115880</v>
      </c>
      <c r="N145" s="62"/>
      <c r="O145" s="113"/>
    </row>
    <row r="146" spans="1:15" s="63" customFormat="1" ht="23.85" customHeight="1">
      <c r="A146" s="69">
        <v>143</v>
      </c>
      <c r="B146" s="69" t="s">
        <v>202</v>
      </c>
      <c r="C146" s="69" t="s">
        <v>50</v>
      </c>
      <c r="D146" s="69" t="s">
        <v>51</v>
      </c>
      <c r="E146" s="69">
        <v>14</v>
      </c>
      <c r="F146" s="69">
        <v>8</v>
      </c>
      <c r="G146" s="69" t="str">
        <f t="shared" si="32"/>
        <v>2 PN</v>
      </c>
      <c r="H146" s="69" t="s">
        <v>53</v>
      </c>
      <c r="I146" s="69" t="s">
        <v>63</v>
      </c>
      <c r="J146" s="70">
        <v>69.16</v>
      </c>
      <c r="K146" s="71">
        <f t="shared" si="0"/>
        <v>74.692800000000005</v>
      </c>
      <c r="L146" s="61">
        <v>18857000</v>
      </c>
      <c r="M146" s="61">
        <f t="shared" si="29"/>
        <v>1304150120</v>
      </c>
      <c r="N146" s="67"/>
      <c r="O146" s="113"/>
    </row>
    <row r="147" spans="1:15" s="63" customFormat="1" ht="23.85" customHeight="1">
      <c r="A147" s="59">
        <v>144</v>
      </c>
      <c r="B147" s="59" t="s">
        <v>203</v>
      </c>
      <c r="C147" s="59" t="s">
        <v>50</v>
      </c>
      <c r="D147" s="59" t="s">
        <v>51</v>
      </c>
      <c r="E147" s="59">
        <v>14</v>
      </c>
      <c r="F147" s="59">
        <v>9</v>
      </c>
      <c r="G147" s="59" t="str">
        <f t="shared" si="32"/>
        <v>2 PN</v>
      </c>
      <c r="H147" s="59" t="s">
        <v>53</v>
      </c>
      <c r="I147" s="59" t="s">
        <v>63</v>
      </c>
      <c r="J147" s="68">
        <v>68.84</v>
      </c>
      <c r="K147" s="60">
        <f t="shared" si="0"/>
        <v>74.347200000000015</v>
      </c>
      <c r="L147" s="61">
        <v>18857000</v>
      </c>
      <c r="M147" s="61">
        <f t="shared" si="29"/>
        <v>1298115880</v>
      </c>
      <c r="N147" s="62"/>
      <c r="O147" s="113"/>
    </row>
    <row r="148" spans="1:15" s="63" customFormat="1" ht="23.85" customHeight="1">
      <c r="A148" s="64">
        <v>145</v>
      </c>
      <c r="B148" s="64" t="s">
        <v>204</v>
      </c>
      <c r="C148" s="64" t="s">
        <v>50</v>
      </c>
      <c r="D148" s="64" t="s">
        <v>51</v>
      </c>
      <c r="E148" s="64">
        <v>14</v>
      </c>
      <c r="F148" s="64">
        <v>10</v>
      </c>
      <c r="G148" s="64" t="s">
        <v>52</v>
      </c>
      <c r="H148" s="64" t="s">
        <v>56</v>
      </c>
      <c r="I148" s="64" t="s">
        <v>67</v>
      </c>
      <c r="J148" s="65">
        <v>69.989999999999995</v>
      </c>
      <c r="K148" s="66">
        <f t="shared" si="0"/>
        <v>75.589200000000005</v>
      </c>
      <c r="L148" s="61">
        <v>18857000</v>
      </c>
      <c r="M148" s="61">
        <f t="shared" si="29"/>
        <v>1319801430</v>
      </c>
      <c r="N148" s="72"/>
      <c r="O148" s="113"/>
    </row>
    <row r="149" spans="1:15" s="63" customFormat="1" ht="23.85" customHeight="1">
      <c r="A149" s="64">
        <v>146</v>
      </c>
      <c r="B149" s="64" t="s">
        <v>205</v>
      </c>
      <c r="C149" s="64" t="s">
        <v>50</v>
      </c>
      <c r="D149" s="64" t="s">
        <v>51</v>
      </c>
      <c r="E149" s="64">
        <v>14</v>
      </c>
      <c r="F149" s="64">
        <v>11</v>
      </c>
      <c r="G149" s="64" t="str">
        <f t="shared" ref="G149:G151" si="33">IF(J149=70,"2 PN +1","2 PN")</f>
        <v>2 PN</v>
      </c>
      <c r="H149" s="64" t="s">
        <v>53</v>
      </c>
      <c r="I149" s="64" t="s">
        <v>67</v>
      </c>
      <c r="J149" s="65">
        <v>69.69</v>
      </c>
      <c r="K149" s="66">
        <f t="shared" si="0"/>
        <v>75.265200000000007</v>
      </c>
      <c r="L149" s="61">
        <v>18857000</v>
      </c>
      <c r="M149" s="61">
        <f t="shared" si="29"/>
        <v>1314144330</v>
      </c>
      <c r="N149" s="62"/>
      <c r="O149" s="113"/>
    </row>
    <row r="150" spans="1:15" s="63" customFormat="1" ht="23.85" customHeight="1">
      <c r="A150" s="59">
        <v>147</v>
      </c>
      <c r="B150" s="59" t="s">
        <v>206</v>
      </c>
      <c r="C150" s="59" t="s">
        <v>50</v>
      </c>
      <c r="D150" s="59" t="s">
        <v>51</v>
      </c>
      <c r="E150" s="59">
        <v>14</v>
      </c>
      <c r="F150" s="59">
        <v>12</v>
      </c>
      <c r="G150" s="59" t="str">
        <f t="shared" si="33"/>
        <v>2 PN</v>
      </c>
      <c r="H150" s="59" t="s">
        <v>53</v>
      </c>
      <c r="I150" s="59" t="s">
        <v>67</v>
      </c>
      <c r="J150" s="68">
        <v>69.69</v>
      </c>
      <c r="K150" s="60">
        <f t="shared" si="0"/>
        <v>75.265200000000007</v>
      </c>
      <c r="L150" s="61">
        <v>18857000</v>
      </c>
      <c r="M150" s="61">
        <f t="shared" si="29"/>
        <v>1314144330</v>
      </c>
      <c r="N150" s="62"/>
      <c r="O150" s="113"/>
    </row>
    <row r="151" spans="1:15" s="63" customFormat="1" ht="23.85" customHeight="1">
      <c r="A151" s="69">
        <v>148</v>
      </c>
      <c r="B151" s="69" t="s">
        <v>207</v>
      </c>
      <c r="C151" s="69" t="s">
        <v>50</v>
      </c>
      <c r="D151" s="69" t="s">
        <v>51</v>
      </c>
      <c r="E151" s="69">
        <v>14</v>
      </c>
      <c r="F151" s="69" t="s">
        <v>71</v>
      </c>
      <c r="G151" s="69" t="str">
        <f t="shared" si="33"/>
        <v>2 PN</v>
      </c>
      <c r="H151" s="69" t="s">
        <v>53</v>
      </c>
      <c r="I151" s="69" t="s">
        <v>67</v>
      </c>
      <c r="J151" s="70">
        <v>69.69</v>
      </c>
      <c r="K151" s="71">
        <f t="shared" si="0"/>
        <v>75.265200000000007</v>
      </c>
      <c r="L151" s="61">
        <v>18857000</v>
      </c>
      <c r="M151" s="61">
        <f t="shared" si="29"/>
        <v>1314144330</v>
      </c>
      <c r="N151" s="62"/>
      <c r="O151" s="113"/>
    </row>
    <row r="152" spans="1:15" s="63" customFormat="1" ht="23.85" customHeight="1">
      <c r="A152" s="64">
        <v>149</v>
      </c>
      <c r="B152" s="64" t="s">
        <v>208</v>
      </c>
      <c r="C152" s="64" t="s">
        <v>50</v>
      </c>
      <c r="D152" s="64" t="s">
        <v>51</v>
      </c>
      <c r="E152" s="64">
        <v>14</v>
      </c>
      <c r="F152" s="64">
        <v>14</v>
      </c>
      <c r="G152" s="64" t="s">
        <v>52</v>
      </c>
      <c r="H152" s="64" t="s">
        <v>56</v>
      </c>
      <c r="I152" s="64" t="s">
        <v>67</v>
      </c>
      <c r="J152" s="65">
        <v>69.989999999999995</v>
      </c>
      <c r="K152" s="66">
        <f t="shared" si="0"/>
        <v>75.589200000000005</v>
      </c>
      <c r="L152" s="61">
        <v>18857000</v>
      </c>
      <c r="M152" s="61">
        <f t="shared" si="29"/>
        <v>1319801430</v>
      </c>
      <c r="N152" s="76"/>
      <c r="O152" s="113"/>
    </row>
    <row r="153" spans="1:15" s="63" customFormat="1" ht="23.85" customHeight="1">
      <c r="A153" s="64">
        <v>150</v>
      </c>
      <c r="B153" s="64" t="s">
        <v>209</v>
      </c>
      <c r="C153" s="64" t="s">
        <v>50</v>
      </c>
      <c r="D153" s="64" t="s">
        <v>51</v>
      </c>
      <c r="E153" s="64">
        <v>14</v>
      </c>
      <c r="F153" s="64">
        <v>15</v>
      </c>
      <c r="G153" s="64" t="s">
        <v>52</v>
      </c>
      <c r="H153" s="64" t="s">
        <v>53</v>
      </c>
      <c r="I153" s="64" t="s">
        <v>54</v>
      </c>
      <c r="J153" s="65">
        <v>69.989999999999995</v>
      </c>
      <c r="K153" s="66">
        <f t="shared" si="0"/>
        <v>75.589200000000005</v>
      </c>
      <c r="L153" s="61">
        <v>18857000</v>
      </c>
      <c r="M153" s="61">
        <f t="shared" si="29"/>
        <v>1319801430</v>
      </c>
      <c r="N153" s="62"/>
      <c r="O153" s="113"/>
    </row>
    <row r="154" spans="1:15" s="63" customFormat="1" ht="23.85" customHeight="1">
      <c r="A154" s="64">
        <v>151</v>
      </c>
      <c r="B154" s="64" t="s">
        <v>210</v>
      </c>
      <c r="C154" s="64" t="s">
        <v>50</v>
      </c>
      <c r="D154" s="64" t="s">
        <v>51</v>
      </c>
      <c r="E154" s="64">
        <v>15</v>
      </c>
      <c r="F154" s="64">
        <v>1</v>
      </c>
      <c r="G154" s="64" t="s">
        <v>52</v>
      </c>
      <c r="H154" s="64" t="s">
        <v>53</v>
      </c>
      <c r="I154" s="64" t="s">
        <v>54</v>
      </c>
      <c r="J154" s="66">
        <v>69.989999999999995</v>
      </c>
      <c r="K154" s="66">
        <f t="shared" si="0"/>
        <v>75.589200000000005</v>
      </c>
      <c r="L154" s="61">
        <v>18857000</v>
      </c>
      <c r="M154" s="61">
        <f t="shared" si="29"/>
        <v>1319801430</v>
      </c>
      <c r="N154" s="62"/>
      <c r="O154" s="113"/>
    </row>
    <row r="155" spans="1:15" s="63" customFormat="1" ht="23.85" customHeight="1">
      <c r="A155" s="64">
        <v>152</v>
      </c>
      <c r="B155" s="64" t="s">
        <v>211</v>
      </c>
      <c r="C155" s="64" t="s">
        <v>50</v>
      </c>
      <c r="D155" s="64" t="s">
        <v>51</v>
      </c>
      <c r="E155" s="64">
        <v>15</v>
      </c>
      <c r="F155" s="64">
        <v>2</v>
      </c>
      <c r="G155" s="64" t="s">
        <v>52</v>
      </c>
      <c r="H155" s="64" t="s">
        <v>56</v>
      </c>
      <c r="I155" s="64" t="s">
        <v>57</v>
      </c>
      <c r="J155" s="65">
        <v>69.989999999999995</v>
      </c>
      <c r="K155" s="66">
        <f t="shared" si="0"/>
        <v>75.589200000000005</v>
      </c>
      <c r="L155" s="61">
        <v>18857000</v>
      </c>
      <c r="M155" s="61">
        <f t="shared" si="29"/>
        <v>1319801430</v>
      </c>
      <c r="N155" s="67"/>
      <c r="O155" s="113"/>
    </row>
    <row r="156" spans="1:15" s="63" customFormat="1" ht="23.85" customHeight="1">
      <c r="A156" s="64">
        <v>153</v>
      </c>
      <c r="B156" s="64" t="s">
        <v>212</v>
      </c>
      <c r="C156" s="64" t="s">
        <v>50</v>
      </c>
      <c r="D156" s="64" t="s">
        <v>51</v>
      </c>
      <c r="E156" s="64">
        <v>15</v>
      </c>
      <c r="F156" s="64">
        <v>3</v>
      </c>
      <c r="G156" s="64" t="str">
        <f t="shared" ref="G156:G158" si="34">IF(J156=70,"2 PN +1","2 PN")</f>
        <v>2 PN</v>
      </c>
      <c r="H156" s="64" t="s">
        <v>53</v>
      </c>
      <c r="I156" s="64" t="s">
        <v>57</v>
      </c>
      <c r="J156" s="65">
        <v>69.69</v>
      </c>
      <c r="K156" s="66">
        <f t="shared" si="0"/>
        <v>75.265200000000007</v>
      </c>
      <c r="L156" s="61">
        <v>18857000</v>
      </c>
      <c r="M156" s="61">
        <f t="shared" si="29"/>
        <v>1314144330</v>
      </c>
      <c r="N156" s="67"/>
      <c r="O156" s="113"/>
    </row>
    <row r="157" spans="1:15" s="63" customFormat="1" ht="23.85" customHeight="1">
      <c r="A157" s="64">
        <v>154</v>
      </c>
      <c r="B157" s="64" t="s">
        <v>213</v>
      </c>
      <c r="C157" s="64" t="s">
        <v>50</v>
      </c>
      <c r="D157" s="64" t="s">
        <v>51</v>
      </c>
      <c r="E157" s="64">
        <v>15</v>
      </c>
      <c r="F157" s="64">
        <v>4</v>
      </c>
      <c r="G157" s="64" t="str">
        <f t="shared" si="34"/>
        <v>2 PN</v>
      </c>
      <c r="H157" s="64" t="s">
        <v>53</v>
      </c>
      <c r="I157" s="64" t="s">
        <v>57</v>
      </c>
      <c r="J157" s="65">
        <v>69.69</v>
      </c>
      <c r="K157" s="66">
        <f t="shared" si="0"/>
        <v>75.265200000000007</v>
      </c>
      <c r="L157" s="61">
        <v>18857000</v>
      </c>
      <c r="M157" s="61">
        <f t="shared" si="29"/>
        <v>1314144330</v>
      </c>
      <c r="N157" s="62"/>
      <c r="O157" s="113"/>
    </row>
    <row r="158" spans="1:15" s="63" customFormat="1" ht="23.85" customHeight="1">
      <c r="A158" s="64">
        <v>155</v>
      </c>
      <c r="B158" s="64" t="s">
        <v>214</v>
      </c>
      <c r="C158" s="64" t="s">
        <v>50</v>
      </c>
      <c r="D158" s="64" t="s">
        <v>51</v>
      </c>
      <c r="E158" s="64">
        <v>15</v>
      </c>
      <c r="F158" s="64">
        <v>5</v>
      </c>
      <c r="G158" s="64" t="str">
        <f t="shared" si="34"/>
        <v>2 PN</v>
      </c>
      <c r="H158" s="64" t="s">
        <v>53</v>
      </c>
      <c r="I158" s="64" t="s">
        <v>57</v>
      </c>
      <c r="J158" s="65">
        <v>69.69</v>
      </c>
      <c r="K158" s="66">
        <f t="shared" si="0"/>
        <v>75.265200000000007</v>
      </c>
      <c r="L158" s="61">
        <v>18857000</v>
      </c>
      <c r="M158" s="61">
        <f t="shared" si="29"/>
        <v>1314144330</v>
      </c>
      <c r="N158" s="67"/>
      <c r="O158" s="113"/>
    </row>
    <row r="159" spans="1:15" s="63" customFormat="1" ht="23.85" customHeight="1">
      <c r="A159" s="64">
        <v>156</v>
      </c>
      <c r="B159" s="64" t="s">
        <v>215</v>
      </c>
      <c r="C159" s="64" t="s">
        <v>50</v>
      </c>
      <c r="D159" s="64" t="s">
        <v>51</v>
      </c>
      <c r="E159" s="64">
        <v>15</v>
      </c>
      <c r="F159" s="64">
        <v>6</v>
      </c>
      <c r="G159" s="64" t="s">
        <v>52</v>
      </c>
      <c r="H159" s="64" t="s">
        <v>56</v>
      </c>
      <c r="I159" s="64" t="s">
        <v>57</v>
      </c>
      <c r="J159" s="65">
        <v>69.989999999999995</v>
      </c>
      <c r="K159" s="66">
        <f t="shared" si="0"/>
        <v>75.589200000000005</v>
      </c>
      <c r="L159" s="61">
        <v>18857000</v>
      </c>
      <c r="M159" s="61">
        <f t="shared" si="29"/>
        <v>1319801430</v>
      </c>
      <c r="N159" s="67"/>
      <c r="O159" s="113"/>
    </row>
    <row r="160" spans="1:15" s="63" customFormat="1" ht="23.85" customHeight="1">
      <c r="A160" s="59">
        <v>157</v>
      </c>
      <c r="B160" s="59" t="s">
        <v>216</v>
      </c>
      <c r="C160" s="59" t="s">
        <v>50</v>
      </c>
      <c r="D160" s="59" t="s">
        <v>51</v>
      </c>
      <c r="E160" s="59">
        <v>15</v>
      </c>
      <c r="F160" s="59">
        <v>7</v>
      </c>
      <c r="G160" s="59" t="str">
        <f t="shared" ref="G160:G162" si="35">IF(J160=70,"2 PN +1","2 PN")</f>
        <v>2 PN</v>
      </c>
      <c r="H160" s="59" t="s">
        <v>53</v>
      </c>
      <c r="I160" s="59" t="s">
        <v>63</v>
      </c>
      <c r="J160" s="68">
        <v>68.84</v>
      </c>
      <c r="K160" s="60">
        <f t="shared" si="0"/>
        <v>74.347200000000015</v>
      </c>
      <c r="L160" s="61">
        <v>18857000</v>
      </c>
      <c r="M160" s="61">
        <f t="shared" si="29"/>
        <v>1298115880</v>
      </c>
      <c r="N160" s="62"/>
      <c r="O160" s="113"/>
    </row>
    <row r="161" spans="1:15" s="63" customFormat="1" ht="23.85" customHeight="1">
      <c r="A161" s="59">
        <v>158</v>
      </c>
      <c r="B161" s="59" t="s">
        <v>217</v>
      </c>
      <c r="C161" s="59" t="s">
        <v>50</v>
      </c>
      <c r="D161" s="59" t="s">
        <v>51</v>
      </c>
      <c r="E161" s="59">
        <v>15</v>
      </c>
      <c r="F161" s="59">
        <v>8</v>
      </c>
      <c r="G161" s="59" t="str">
        <f t="shared" si="35"/>
        <v>2 PN</v>
      </c>
      <c r="H161" s="59" t="s">
        <v>53</v>
      </c>
      <c r="I161" s="59" t="s">
        <v>63</v>
      </c>
      <c r="J161" s="68">
        <v>69.16</v>
      </c>
      <c r="K161" s="60">
        <f t="shared" si="0"/>
        <v>74.692800000000005</v>
      </c>
      <c r="L161" s="61">
        <v>18857000</v>
      </c>
      <c r="M161" s="61">
        <f t="shared" si="29"/>
        <v>1304150120</v>
      </c>
      <c r="N161" s="67"/>
      <c r="O161" s="113"/>
    </row>
    <row r="162" spans="1:15" s="63" customFormat="1" ht="23.85" customHeight="1">
      <c r="A162" s="59">
        <v>159</v>
      </c>
      <c r="B162" s="59" t="s">
        <v>218</v>
      </c>
      <c r="C162" s="59" t="s">
        <v>50</v>
      </c>
      <c r="D162" s="59" t="s">
        <v>51</v>
      </c>
      <c r="E162" s="59">
        <v>15</v>
      </c>
      <c r="F162" s="59">
        <v>9</v>
      </c>
      <c r="G162" s="59" t="str">
        <f t="shared" si="35"/>
        <v>2 PN</v>
      </c>
      <c r="H162" s="59" t="s">
        <v>53</v>
      </c>
      <c r="I162" s="59" t="s">
        <v>63</v>
      </c>
      <c r="J162" s="68">
        <v>68.84</v>
      </c>
      <c r="K162" s="60">
        <f t="shared" si="0"/>
        <v>74.347200000000015</v>
      </c>
      <c r="L162" s="61">
        <v>18857000</v>
      </c>
      <c r="M162" s="61">
        <f t="shared" si="29"/>
        <v>1298115880</v>
      </c>
      <c r="N162" s="62"/>
      <c r="O162" s="113"/>
    </row>
    <row r="163" spans="1:15" s="63" customFormat="1" ht="23.85" customHeight="1">
      <c r="A163" s="64">
        <v>160</v>
      </c>
      <c r="B163" s="64" t="s">
        <v>219</v>
      </c>
      <c r="C163" s="64" t="s">
        <v>50</v>
      </c>
      <c r="D163" s="64" t="s">
        <v>51</v>
      </c>
      <c r="E163" s="64">
        <v>15</v>
      </c>
      <c r="F163" s="64">
        <v>10</v>
      </c>
      <c r="G163" s="64" t="s">
        <v>52</v>
      </c>
      <c r="H163" s="64" t="s">
        <v>56</v>
      </c>
      <c r="I163" s="64" t="s">
        <v>67</v>
      </c>
      <c r="J163" s="65">
        <v>69.989999999999995</v>
      </c>
      <c r="K163" s="66">
        <f t="shared" si="0"/>
        <v>75.589200000000005</v>
      </c>
      <c r="L163" s="61">
        <v>18857000</v>
      </c>
      <c r="M163" s="61">
        <f t="shared" si="29"/>
        <v>1319801430</v>
      </c>
      <c r="N163" s="72"/>
      <c r="O163" s="113"/>
    </row>
    <row r="164" spans="1:15" s="63" customFormat="1" ht="23.85" customHeight="1">
      <c r="A164" s="64">
        <v>161</v>
      </c>
      <c r="B164" s="64" t="s">
        <v>220</v>
      </c>
      <c r="C164" s="64" t="s">
        <v>50</v>
      </c>
      <c r="D164" s="64" t="s">
        <v>51</v>
      </c>
      <c r="E164" s="64">
        <v>15</v>
      </c>
      <c r="F164" s="64">
        <v>11</v>
      </c>
      <c r="G164" s="64" t="str">
        <f t="shared" ref="G164:G166" si="36">IF(J164=70,"2 PN +1","2 PN")</f>
        <v>2 PN</v>
      </c>
      <c r="H164" s="64" t="s">
        <v>53</v>
      </c>
      <c r="I164" s="64" t="s">
        <v>67</v>
      </c>
      <c r="J164" s="65">
        <v>69.69</v>
      </c>
      <c r="K164" s="66">
        <f t="shared" si="0"/>
        <v>75.265200000000007</v>
      </c>
      <c r="L164" s="61">
        <v>18857000</v>
      </c>
      <c r="M164" s="61">
        <f t="shared" si="29"/>
        <v>1314144330</v>
      </c>
      <c r="N164" s="62"/>
      <c r="O164" s="113"/>
    </row>
    <row r="165" spans="1:15" s="63" customFormat="1" ht="23.85" customHeight="1">
      <c r="A165" s="64">
        <v>162</v>
      </c>
      <c r="B165" s="64" t="s">
        <v>221</v>
      </c>
      <c r="C165" s="64" t="s">
        <v>50</v>
      </c>
      <c r="D165" s="64" t="s">
        <v>51</v>
      </c>
      <c r="E165" s="64">
        <v>15</v>
      </c>
      <c r="F165" s="64">
        <v>12</v>
      </c>
      <c r="G165" s="64" t="str">
        <f t="shared" si="36"/>
        <v>2 PN</v>
      </c>
      <c r="H165" s="64" t="s">
        <v>53</v>
      </c>
      <c r="I165" s="64" t="s">
        <v>67</v>
      </c>
      <c r="J165" s="65">
        <v>69.69</v>
      </c>
      <c r="K165" s="66">
        <f t="shared" si="0"/>
        <v>75.265200000000007</v>
      </c>
      <c r="L165" s="61">
        <v>18857000</v>
      </c>
      <c r="M165" s="61">
        <f t="shared" si="29"/>
        <v>1314144330</v>
      </c>
      <c r="N165" s="62"/>
      <c r="O165" s="113"/>
    </row>
    <row r="166" spans="1:15" s="63" customFormat="1" ht="23.85" customHeight="1">
      <c r="A166" s="59">
        <v>163</v>
      </c>
      <c r="B166" s="59" t="s">
        <v>222</v>
      </c>
      <c r="C166" s="59" t="s">
        <v>50</v>
      </c>
      <c r="D166" s="59" t="s">
        <v>51</v>
      </c>
      <c r="E166" s="59">
        <v>15</v>
      </c>
      <c r="F166" s="59" t="s">
        <v>71</v>
      </c>
      <c r="G166" s="59" t="str">
        <f t="shared" si="36"/>
        <v>2 PN</v>
      </c>
      <c r="H166" s="59" t="s">
        <v>53</v>
      </c>
      <c r="I166" s="59" t="s">
        <v>67</v>
      </c>
      <c r="J166" s="68">
        <v>69.69</v>
      </c>
      <c r="K166" s="60">
        <f t="shared" si="0"/>
        <v>75.265200000000007</v>
      </c>
      <c r="L166" s="61">
        <v>18857000</v>
      </c>
      <c r="M166" s="61">
        <f t="shared" si="29"/>
        <v>1314144330</v>
      </c>
      <c r="N166" s="62"/>
      <c r="O166" s="113"/>
    </row>
    <row r="167" spans="1:15" s="63" customFormat="1" ht="23.85" customHeight="1">
      <c r="A167" s="64">
        <v>164</v>
      </c>
      <c r="B167" s="64" t="s">
        <v>223</v>
      </c>
      <c r="C167" s="64" t="s">
        <v>50</v>
      </c>
      <c r="D167" s="64" t="s">
        <v>51</v>
      </c>
      <c r="E167" s="64">
        <v>15</v>
      </c>
      <c r="F167" s="64">
        <v>14</v>
      </c>
      <c r="G167" s="64" t="s">
        <v>52</v>
      </c>
      <c r="H167" s="64" t="s">
        <v>56</v>
      </c>
      <c r="I167" s="64" t="s">
        <v>67</v>
      </c>
      <c r="J167" s="65">
        <v>69.989999999999995</v>
      </c>
      <c r="K167" s="66">
        <f t="shared" si="0"/>
        <v>75.589200000000005</v>
      </c>
      <c r="L167" s="61">
        <v>18857000</v>
      </c>
      <c r="M167" s="61">
        <f t="shared" si="29"/>
        <v>1319801430</v>
      </c>
      <c r="N167" s="76"/>
      <c r="O167" s="113"/>
    </row>
    <row r="168" spans="1:15" s="63" customFormat="1" ht="23.85" customHeight="1">
      <c r="A168" s="77">
        <v>165</v>
      </c>
      <c r="B168" s="77" t="s">
        <v>224</v>
      </c>
      <c r="C168" s="77" t="s">
        <v>50</v>
      </c>
      <c r="D168" s="77" t="s">
        <v>51</v>
      </c>
      <c r="E168" s="77">
        <v>15</v>
      </c>
      <c r="F168" s="77">
        <v>15</v>
      </c>
      <c r="G168" s="77" t="s">
        <v>52</v>
      </c>
      <c r="H168" s="77" t="s">
        <v>53</v>
      </c>
      <c r="I168" s="77" t="s">
        <v>54</v>
      </c>
      <c r="J168" s="78">
        <v>69.989999999999995</v>
      </c>
      <c r="K168" s="79">
        <f t="shared" si="0"/>
        <v>75.589200000000005</v>
      </c>
      <c r="L168" s="61">
        <v>18857000</v>
      </c>
      <c r="M168" s="61">
        <f t="shared" si="29"/>
        <v>1319801430</v>
      </c>
      <c r="N168" s="62"/>
      <c r="O168" s="113"/>
    </row>
    <row r="169" spans="1:15" s="63" customFormat="1" ht="23.85" customHeight="1">
      <c r="A169" s="64">
        <v>166</v>
      </c>
      <c r="B169" s="64" t="s">
        <v>225</v>
      </c>
      <c r="C169" s="64" t="s">
        <v>50</v>
      </c>
      <c r="D169" s="64" t="s">
        <v>51</v>
      </c>
      <c r="E169" s="64">
        <v>16</v>
      </c>
      <c r="F169" s="64">
        <v>16</v>
      </c>
      <c r="G169" s="64" t="s">
        <v>52</v>
      </c>
      <c r="H169" s="64" t="s">
        <v>53</v>
      </c>
      <c r="I169" s="64" t="s">
        <v>54</v>
      </c>
      <c r="J169" s="66">
        <v>69.989999999999995</v>
      </c>
      <c r="K169" s="66">
        <f t="shared" si="0"/>
        <v>75.589200000000005</v>
      </c>
      <c r="L169" s="61">
        <v>18857000</v>
      </c>
      <c r="M169" s="61">
        <f t="shared" si="29"/>
        <v>1319801430</v>
      </c>
      <c r="N169" s="62"/>
      <c r="O169" s="113"/>
    </row>
    <row r="170" spans="1:15" s="63" customFormat="1" ht="23.85" customHeight="1">
      <c r="A170" s="64">
        <v>167</v>
      </c>
      <c r="B170" s="64" t="s">
        <v>226</v>
      </c>
      <c r="C170" s="64" t="s">
        <v>50</v>
      </c>
      <c r="D170" s="64" t="s">
        <v>51</v>
      </c>
      <c r="E170" s="64">
        <v>16</v>
      </c>
      <c r="F170" s="64">
        <v>17</v>
      </c>
      <c r="G170" s="64" t="s">
        <v>52</v>
      </c>
      <c r="H170" s="64" t="s">
        <v>56</v>
      </c>
      <c r="I170" s="64" t="s">
        <v>57</v>
      </c>
      <c r="J170" s="65">
        <v>69.989999999999995</v>
      </c>
      <c r="K170" s="66">
        <f t="shared" si="0"/>
        <v>75.589200000000005</v>
      </c>
      <c r="L170" s="61">
        <v>18857000</v>
      </c>
      <c r="M170" s="61">
        <f t="shared" si="29"/>
        <v>1319801430</v>
      </c>
      <c r="N170" s="67"/>
      <c r="O170" s="113"/>
    </row>
    <row r="171" spans="1:15" s="63" customFormat="1" ht="23.85" customHeight="1">
      <c r="A171" s="64">
        <v>168</v>
      </c>
      <c r="B171" s="64" t="s">
        <v>227</v>
      </c>
      <c r="C171" s="64" t="s">
        <v>50</v>
      </c>
      <c r="D171" s="64" t="s">
        <v>51</v>
      </c>
      <c r="E171" s="64">
        <v>16</v>
      </c>
      <c r="F171" s="64">
        <v>18</v>
      </c>
      <c r="G171" s="64" t="str">
        <f t="shared" ref="G171:G173" si="37">IF(J171=70,"2 PN +1","2 PN")</f>
        <v>2 PN</v>
      </c>
      <c r="H171" s="64" t="s">
        <v>53</v>
      </c>
      <c r="I171" s="64" t="s">
        <v>57</v>
      </c>
      <c r="J171" s="65">
        <v>69.69</v>
      </c>
      <c r="K171" s="66">
        <f t="shared" si="0"/>
        <v>75.265200000000007</v>
      </c>
      <c r="L171" s="61">
        <v>18857000</v>
      </c>
      <c r="M171" s="61">
        <f t="shared" si="29"/>
        <v>1314144330</v>
      </c>
      <c r="N171" s="67"/>
      <c r="O171" s="113"/>
    </row>
    <row r="172" spans="1:15" s="63" customFormat="1" ht="23.85" customHeight="1">
      <c r="A172" s="64">
        <v>169</v>
      </c>
      <c r="B172" s="64" t="s">
        <v>228</v>
      </c>
      <c r="C172" s="64" t="s">
        <v>50</v>
      </c>
      <c r="D172" s="64" t="s">
        <v>51</v>
      </c>
      <c r="E172" s="64">
        <v>16</v>
      </c>
      <c r="F172" s="64">
        <v>19</v>
      </c>
      <c r="G172" s="64" t="str">
        <f t="shared" si="37"/>
        <v>2 PN</v>
      </c>
      <c r="H172" s="64" t="s">
        <v>53</v>
      </c>
      <c r="I172" s="64" t="s">
        <v>57</v>
      </c>
      <c r="J172" s="65">
        <v>69.69</v>
      </c>
      <c r="K172" s="66">
        <f t="shared" si="0"/>
        <v>75.265200000000007</v>
      </c>
      <c r="L172" s="61">
        <v>18857000</v>
      </c>
      <c r="M172" s="61">
        <f t="shared" si="29"/>
        <v>1314144330</v>
      </c>
      <c r="N172" s="62"/>
      <c r="O172" s="113"/>
    </row>
    <row r="173" spans="1:15" s="63" customFormat="1" ht="23.85" customHeight="1">
      <c r="A173" s="64">
        <v>170</v>
      </c>
      <c r="B173" s="64" t="s">
        <v>229</v>
      </c>
      <c r="C173" s="64" t="s">
        <v>50</v>
      </c>
      <c r="D173" s="64" t="s">
        <v>51</v>
      </c>
      <c r="E173" s="64">
        <v>16</v>
      </c>
      <c r="F173" s="64">
        <v>20</v>
      </c>
      <c r="G173" s="64" t="str">
        <f t="shared" si="37"/>
        <v>2 PN</v>
      </c>
      <c r="H173" s="64" t="s">
        <v>53</v>
      </c>
      <c r="I173" s="64" t="s">
        <v>57</v>
      </c>
      <c r="J173" s="65">
        <v>69.69</v>
      </c>
      <c r="K173" s="66">
        <f t="shared" si="0"/>
        <v>75.265200000000007</v>
      </c>
      <c r="L173" s="61">
        <v>18857000</v>
      </c>
      <c r="M173" s="61">
        <f t="shared" si="29"/>
        <v>1314144330</v>
      </c>
      <c r="N173" s="67"/>
      <c r="O173" s="113"/>
    </row>
    <row r="174" spans="1:15" s="63" customFormat="1" ht="23.85" customHeight="1">
      <c r="A174" s="73">
        <v>171</v>
      </c>
      <c r="B174" s="73" t="s">
        <v>230</v>
      </c>
      <c r="C174" s="73" t="s">
        <v>50</v>
      </c>
      <c r="D174" s="73" t="s">
        <v>51</v>
      </c>
      <c r="E174" s="73">
        <v>16</v>
      </c>
      <c r="F174" s="73">
        <v>21</v>
      </c>
      <c r="G174" s="73" t="s">
        <v>52</v>
      </c>
      <c r="H174" s="73" t="s">
        <v>56</v>
      </c>
      <c r="I174" s="73" t="s">
        <v>57</v>
      </c>
      <c r="J174" s="74">
        <v>69.989999999999995</v>
      </c>
      <c r="K174" s="75">
        <f t="shared" si="0"/>
        <v>75.589200000000005</v>
      </c>
      <c r="L174" s="61">
        <v>18857000</v>
      </c>
      <c r="M174" s="61">
        <f t="shared" si="29"/>
        <v>1319801430</v>
      </c>
      <c r="N174" s="67"/>
      <c r="O174" s="113"/>
    </row>
    <row r="175" spans="1:15" s="63" customFormat="1" ht="23.85" customHeight="1">
      <c r="A175" s="59">
        <v>172</v>
      </c>
      <c r="B175" s="59" t="s">
        <v>231</v>
      </c>
      <c r="C175" s="59" t="s">
        <v>50</v>
      </c>
      <c r="D175" s="59" t="s">
        <v>51</v>
      </c>
      <c r="E175" s="59">
        <v>16</v>
      </c>
      <c r="F175" s="59">
        <v>22</v>
      </c>
      <c r="G175" s="59" t="str">
        <f t="shared" ref="G175:G177" si="38">IF(J175=70,"2 PN +1","2 PN")</f>
        <v>2 PN</v>
      </c>
      <c r="H175" s="59" t="s">
        <v>53</v>
      </c>
      <c r="I175" s="59" t="s">
        <v>63</v>
      </c>
      <c r="J175" s="68">
        <v>68.84</v>
      </c>
      <c r="K175" s="60">
        <f t="shared" si="0"/>
        <v>74.347200000000015</v>
      </c>
      <c r="L175" s="61">
        <v>18857000</v>
      </c>
      <c r="M175" s="61">
        <f t="shared" si="29"/>
        <v>1298115880</v>
      </c>
      <c r="N175" s="62"/>
      <c r="O175" s="113"/>
    </row>
    <row r="176" spans="1:15" s="63" customFormat="1" ht="23.85" customHeight="1">
      <c r="A176" s="59">
        <v>173</v>
      </c>
      <c r="B176" s="59" t="s">
        <v>232</v>
      </c>
      <c r="C176" s="59" t="s">
        <v>50</v>
      </c>
      <c r="D176" s="59" t="s">
        <v>51</v>
      </c>
      <c r="E176" s="59">
        <v>16</v>
      </c>
      <c r="F176" s="59">
        <v>23</v>
      </c>
      <c r="G176" s="59" t="str">
        <f t="shared" si="38"/>
        <v>2 PN</v>
      </c>
      <c r="H176" s="59" t="s">
        <v>53</v>
      </c>
      <c r="I176" s="59" t="s">
        <v>63</v>
      </c>
      <c r="J176" s="68">
        <v>69.16</v>
      </c>
      <c r="K176" s="60">
        <f t="shared" si="0"/>
        <v>74.692800000000005</v>
      </c>
      <c r="L176" s="61">
        <v>18857000</v>
      </c>
      <c r="M176" s="61">
        <f t="shared" si="29"/>
        <v>1304150120</v>
      </c>
      <c r="N176" s="67"/>
      <c r="O176" s="113"/>
    </row>
    <row r="177" spans="1:15" s="63" customFormat="1" ht="23.85" customHeight="1">
      <c r="A177" s="64">
        <v>174</v>
      </c>
      <c r="B177" s="64" t="s">
        <v>233</v>
      </c>
      <c r="C177" s="64" t="s">
        <v>50</v>
      </c>
      <c r="D177" s="64" t="s">
        <v>51</v>
      </c>
      <c r="E177" s="64">
        <v>16</v>
      </c>
      <c r="F177" s="64">
        <v>24</v>
      </c>
      <c r="G177" s="64" t="str">
        <f t="shared" si="38"/>
        <v>2 PN</v>
      </c>
      <c r="H177" s="64" t="s">
        <v>53</v>
      </c>
      <c r="I177" s="64" t="s">
        <v>63</v>
      </c>
      <c r="J177" s="65">
        <v>68.84</v>
      </c>
      <c r="K177" s="66">
        <f t="shared" si="0"/>
        <v>74.347200000000015</v>
      </c>
      <c r="L177" s="61">
        <v>18857000</v>
      </c>
      <c r="M177" s="61">
        <f t="shared" si="29"/>
        <v>1298115880</v>
      </c>
      <c r="N177" s="62"/>
      <c r="O177" s="113"/>
    </row>
    <row r="178" spans="1:15" s="63" customFormat="1" ht="23.85" customHeight="1">
      <c r="A178" s="64">
        <v>175</v>
      </c>
      <c r="B178" s="64" t="s">
        <v>234</v>
      </c>
      <c r="C178" s="64" t="s">
        <v>50</v>
      </c>
      <c r="D178" s="64" t="s">
        <v>51</v>
      </c>
      <c r="E178" s="64">
        <v>16</v>
      </c>
      <c r="F178" s="64">
        <v>25</v>
      </c>
      <c r="G178" s="64" t="s">
        <v>52</v>
      </c>
      <c r="H178" s="64" t="s">
        <v>56</v>
      </c>
      <c r="I178" s="64" t="s">
        <v>67</v>
      </c>
      <c r="J178" s="65">
        <v>69.989999999999995</v>
      </c>
      <c r="K178" s="66">
        <f t="shared" si="0"/>
        <v>75.589200000000005</v>
      </c>
      <c r="L178" s="61">
        <v>18857000</v>
      </c>
      <c r="M178" s="61">
        <f t="shared" si="29"/>
        <v>1319801430</v>
      </c>
      <c r="N178" s="72"/>
      <c r="O178" s="113"/>
    </row>
    <row r="179" spans="1:15" s="63" customFormat="1" ht="23.85" customHeight="1">
      <c r="A179" s="64">
        <v>176</v>
      </c>
      <c r="B179" s="64" t="s">
        <v>235</v>
      </c>
      <c r="C179" s="64" t="s">
        <v>50</v>
      </c>
      <c r="D179" s="64" t="s">
        <v>51</v>
      </c>
      <c r="E179" s="64">
        <v>16</v>
      </c>
      <c r="F179" s="64">
        <v>26</v>
      </c>
      <c r="G179" s="64" t="str">
        <f t="shared" ref="G179:G181" si="39">IF(J179=70,"2 PN +1","2 PN")</f>
        <v>2 PN</v>
      </c>
      <c r="H179" s="64" t="s">
        <v>53</v>
      </c>
      <c r="I179" s="64" t="s">
        <v>67</v>
      </c>
      <c r="J179" s="65">
        <v>69.69</v>
      </c>
      <c r="K179" s="66">
        <f t="shared" si="0"/>
        <v>75.265200000000007</v>
      </c>
      <c r="L179" s="61">
        <v>18857000</v>
      </c>
      <c r="M179" s="61">
        <f t="shared" si="29"/>
        <v>1314144330</v>
      </c>
      <c r="N179" s="62"/>
      <c r="O179" s="113"/>
    </row>
    <row r="180" spans="1:15" s="63" customFormat="1" ht="23.85" customHeight="1">
      <c r="A180" s="64">
        <v>177</v>
      </c>
      <c r="B180" s="64" t="s">
        <v>236</v>
      </c>
      <c r="C180" s="64" t="s">
        <v>50</v>
      </c>
      <c r="D180" s="64" t="s">
        <v>51</v>
      </c>
      <c r="E180" s="64">
        <v>16</v>
      </c>
      <c r="F180" s="64">
        <v>27</v>
      </c>
      <c r="G180" s="64" t="str">
        <f t="shared" si="39"/>
        <v>2 PN</v>
      </c>
      <c r="H180" s="64" t="s">
        <v>53</v>
      </c>
      <c r="I180" s="64" t="s">
        <v>67</v>
      </c>
      <c r="J180" s="65">
        <v>69.69</v>
      </c>
      <c r="K180" s="66">
        <f t="shared" si="0"/>
        <v>75.265200000000007</v>
      </c>
      <c r="L180" s="61">
        <v>18857000</v>
      </c>
      <c r="M180" s="61">
        <f t="shared" si="29"/>
        <v>1314144330</v>
      </c>
      <c r="N180" s="62"/>
      <c r="O180" s="113"/>
    </row>
    <row r="181" spans="1:15" s="63" customFormat="1" ht="23.85" customHeight="1">
      <c r="A181" s="64">
        <v>178</v>
      </c>
      <c r="B181" s="64" t="s">
        <v>237</v>
      </c>
      <c r="C181" s="64" t="s">
        <v>50</v>
      </c>
      <c r="D181" s="64" t="s">
        <v>51</v>
      </c>
      <c r="E181" s="64">
        <v>16</v>
      </c>
      <c r="F181" s="64">
        <v>28</v>
      </c>
      <c r="G181" s="64" t="str">
        <f t="shared" si="39"/>
        <v>2 PN</v>
      </c>
      <c r="H181" s="64" t="s">
        <v>53</v>
      </c>
      <c r="I181" s="64" t="s">
        <v>67</v>
      </c>
      <c r="J181" s="65">
        <v>69.69</v>
      </c>
      <c r="K181" s="66">
        <f t="shared" si="0"/>
        <v>75.265200000000007</v>
      </c>
      <c r="L181" s="61">
        <v>18857000</v>
      </c>
      <c r="M181" s="61">
        <f t="shared" si="29"/>
        <v>1314144330</v>
      </c>
      <c r="N181" s="62"/>
      <c r="O181" s="113"/>
    </row>
    <row r="182" spans="1:15" s="63" customFormat="1" ht="23.85" customHeight="1">
      <c r="A182" s="64">
        <v>179</v>
      </c>
      <c r="B182" s="64" t="s">
        <v>238</v>
      </c>
      <c r="C182" s="64" t="s">
        <v>50</v>
      </c>
      <c r="D182" s="64" t="s">
        <v>51</v>
      </c>
      <c r="E182" s="64">
        <v>16</v>
      </c>
      <c r="F182" s="64">
        <v>29</v>
      </c>
      <c r="G182" s="64" t="s">
        <v>52</v>
      </c>
      <c r="H182" s="64" t="s">
        <v>56</v>
      </c>
      <c r="I182" s="64" t="s">
        <v>67</v>
      </c>
      <c r="J182" s="65">
        <v>69.989999999999995</v>
      </c>
      <c r="K182" s="66">
        <f t="shared" si="0"/>
        <v>75.589200000000005</v>
      </c>
      <c r="L182" s="61">
        <v>18857000</v>
      </c>
      <c r="M182" s="61">
        <f t="shared" si="29"/>
        <v>1319801430</v>
      </c>
      <c r="N182" s="76"/>
      <c r="O182" s="113"/>
    </row>
    <row r="183" spans="1:15" s="63" customFormat="1" ht="23.85" customHeight="1">
      <c r="A183" s="69">
        <v>180</v>
      </c>
      <c r="B183" s="69" t="s">
        <v>239</v>
      </c>
      <c r="C183" s="69" t="s">
        <v>50</v>
      </c>
      <c r="D183" s="69" t="s">
        <v>51</v>
      </c>
      <c r="E183" s="69">
        <v>16</v>
      </c>
      <c r="F183" s="69">
        <v>15</v>
      </c>
      <c r="G183" s="69" t="s">
        <v>52</v>
      </c>
      <c r="H183" s="69" t="s">
        <v>53</v>
      </c>
      <c r="I183" s="69" t="s">
        <v>54</v>
      </c>
      <c r="J183" s="70">
        <v>69.989999999999995</v>
      </c>
      <c r="K183" s="71">
        <f t="shared" si="0"/>
        <v>75.589200000000005</v>
      </c>
      <c r="L183" s="61">
        <v>18857000</v>
      </c>
      <c r="M183" s="61">
        <f t="shared" si="29"/>
        <v>1319801430</v>
      </c>
      <c r="N183" s="62"/>
      <c r="O183" s="113"/>
    </row>
    <row r="184" spans="1:15" s="63" customFormat="1" ht="23.85" customHeight="1">
      <c r="A184" s="64">
        <v>181</v>
      </c>
      <c r="B184" s="64" t="s">
        <v>240</v>
      </c>
      <c r="C184" s="64" t="s">
        <v>50</v>
      </c>
      <c r="D184" s="64" t="s">
        <v>51</v>
      </c>
      <c r="E184" s="64">
        <v>17</v>
      </c>
      <c r="F184" s="64">
        <v>1</v>
      </c>
      <c r="G184" s="64" t="s">
        <v>52</v>
      </c>
      <c r="H184" s="64" t="s">
        <v>53</v>
      </c>
      <c r="I184" s="64" t="s">
        <v>54</v>
      </c>
      <c r="J184" s="66">
        <v>69.989999999999995</v>
      </c>
      <c r="K184" s="66">
        <f t="shared" si="0"/>
        <v>75.589200000000005</v>
      </c>
      <c r="L184" s="61">
        <v>18857000</v>
      </c>
      <c r="M184" s="61">
        <f t="shared" si="29"/>
        <v>1319801430</v>
      </c>
      <c r="N184" s="62"/>
      <c r="O184" s="113"/>
    </row>
    <row r="185" spans="1:15" s="63" customFormat="1" ht="23.85" customHeight="1">
      <c r="A185" s="77">
        <v>182</v>
      </c>
      <c r="B185" s="77" t="s">
        <v>241</v>
      </c>
      <c r="C185" s="77" t="s">
        <v>50</v>
      </c>
      <c r="D185" s="77" t="s">
        <v>51</v>
      </c>
      <c r="E185" s="77">
        <v>17</v>
      </c>
      <c r="F185" s="77">
        <v>2</v>
      </c>
      <c r="G185" s="77" t="s">
        <v>52</v>
      </c>
      <c r="H185" s="77" t="s">
        <v>56</v>
      </c>
      <c r="I185" s="77" t="s">
        <v>57</v>
      </c>
      <c r="J185" s="78">
        <v>69.989999999999995</v>
      </c>
      <c r="K185" s="79">
        <f t="shared" si="0"/>
        <v>75.589200000000005</v>
      </c>
      <c r="L185" s="61">
        <v>18857000</v>
      </c>
      <c r="M185" s="61">
        <f t="shared" si="29"/>
        <v>1319801430</v>
      </c>
      <c r="N185" s="67"/>
      <c r="O185" s="113"/>
    </row>
    <row r="186" spans="1:15" s="63" customFormat="1" ht="23.85" customHeight="1">
      <c r="A186" s="64">
        <v>183</v>
      </c>
      <c r="B186" s="64" t="s">
        <v>242</v>
      </c>
      <c r="C186" s="64" t="s">
        <v>50</v>
      </c>
      <c r="D186" s="64" t="s">
        <v>51</v>
      </c>
      <c r="E186" s="64">
        <v>17</v>
      </c>
      <c r="F186" s="64">
        <v>3</v>
      </c>
      <c r="G186" s="64" t="str">
        <f t="shared" ref="G186:G188" si="40">IF(J186=70,"2 PN +1","2 PN")</f>
        <v>2 PN</v>
      </c>
      <c r="H186" s="64" t="s">
        <v>53</v>
      </c>
      <c r="I186" s="64" t="s">
        <v>57</v>
      </c>
      <c r="J186" s="65">
        <v>69.69</v>
      </c>
      <c r="K186" s="66">
        <f t="shared" si="0"/>
        <v>75.265200000000007</v>
      </c>
      <c r="L186" s="61">
        <v>18857000</v>
      </c>
      <c r="M186" s="61">
        <f t="shared" si="29"/>
        <v>1314144330</v>
      </c>
      <c r="N186" s="67"/>
      <c r="O186" s="113"/>
    </row>
    <row r="187" spans="1:15" s="63" customFormat="1" ht="23.85" customHeight="1">
      <c r="A187" s="64">
        <v>184</v>
      </c>
      <c r="B187" s="64" t="s">
        <v>243</v>
      </c>
      <c r="C187" s="64" t="s">
        <v>50</v>
      </c>
      <c r="D187" s="64" t="s">
        <v>51</v>
      </c>
      <c r="E187" s="64">
        <v>17</v>
      </c>
      <c r="F187" s="64">
        <v>4</v>
      </c>
      <c r="G187" s="64" t="str">
        <f t="shared" si="40"/>
        <v>2 PN</v>
      </c>
      <c r="H187" s="64" t="s">
        <v>53</v>
      </c>
      <c r="I187" s="64" t="s">
        <v>57</v>
      </c>
      <c r="J187" s="65">
        <v>69.69</v>
      </c>
      <c r="K187" s="66">
        <f t="shared" si="0"/>
        <v>75.265200000000007</v>
      </c>
      <c r="L187" s="61">
        <v>18857000</v>
      </c>
      <c r="M187" s="61">
        <f t="shared" si="29"/>
        <v>1314144330</v>
      </c>
      <c r="N187" s="62"/>
      <c r="O187" s="113"/>
    </row>
    <row r="188" spans="1:15" s="63" customFormat="1" ht="23.85" customHeight="1">
      <c r="A188" s="64">
        <v>185</v>
      </c>
      <c r="B188" s="64" t="s">
        <v>244</v>
      </c>
      <c r="C188" s="64" t="s">
        <v>50</v>
      </c>
      <c r="D188" s="64" t="s">
        <v>51</v>
      </c>
      <c r="E188" s="64">
        <v>17</v>
      </c>
      <c r="F188" s="64">
        <v>5</v>
      </c>
      <c r="G188" s="64" t="str">
        <f t="shared" si="40"/>
        <v>2 PN</v>
      </c>
      <c r="H188" s="64" t="s">
        <v>53</v>
      </c>
      <c r="I188" s="64" t="s">
        <v>57</v>
      </c>
      <c r="J188" s="65">
        <v>69.69</v>
      </c>
      <c r="K188" s="66">
        <f t="shared" si="0"/>
        <v>75.265200000000007</v>
      </c>
      <c r="L188" s="61">
        <v>18857000</v>
      </c>
      <c r="M188" s="61">
        <f t="shared" si="29"/>
        <v>1314144330</v>
      </c>
      <c r="N188" s="67"/>
      <c r="O188" s="113"/>
    </row>
    <row r="189" spans="1:15" s="63" customFormat="1" ht="23.85" customHeight="1">
      <c r="A189" s="64">
        <v>186</v>
      </c>
      <c r="B189" s="64" t="s">
        <v>245</v>
      </c>
      <c r="C189" s="64" t="s">
        <v>50</v>
      </c>
      <c r="D189" s="64" t="s">
        <v>51</v>
      </c>
      <c r="E189" s="64">
        <v>17</v>
      </c>
      <c r="F189" s="64">
        <v>6</v>
      </c>
      <c r="G189" s="64" t="s">
        <v>52</v>
      </c>
      <c r="H189" s="64" t="s">
        <v>56</v>
      </c>
      <c r="I189" s="64" t="s">
        <v>57</v>
      </c>
      <c r="J189" s="65">
        <v>69.989999999999995</v>
      </c>
      <c r="K189" s="66">
        <f t="shared" si="0"/>
        <v>75.589200000000005</v>
      </c>
      <c r="L189" s="61">
        <v>18857000</v>
      </c>
      <c r="M189" s="61">
        <f t="shared" si="29"/>
        <v>1319801430</v>
      </c>
      <c r="N189" s="67"/>
      <c r="O189" s="113"/>
    </row>
    <row r="190" spans="1:15" s="63" customFormat="1" ht="23.85" customHeight="1">
      <c r="A190" s="64">
        <v>187</v>
      </c>
      <c r="B190" s="64" t="s">
        <v>246</v>
      </c>
      <c r="C190" s="64" t="s">
        <v>50</v>
      </c>
      <c r="D190" s="64" t="s">
        <v>51</v>
      </c>
      <c r="E190" s="64">
        <v>17</v>
      </c>
      <c r="F190" s="64">
        <v>7</v>
      </c>
      <c r="G190" s="64" t="str">
        <f t="shared" ref="G190:G192" si="41">IF(J190=70,"2 PN +1","2 PN")</f>
        <v>2 PN</v>
      </c>
      <c r="H190" s="64" t="s">
        <v>53</v>
      </c>
      <c r="I190" s="64" t="s">
        <v>63</v>
      </c>
      <c r="J190" s="65">
        <v>68.84</v>
      </c>
      <c r="K190" s="66">
        <f t="shared" si="0"/>
        <v>74.347200000000015</v>
      </c>
      <c r="L190" s="61">
        <v>18857000</v>
      </c>
      <c r="M190" s="61">
        <f t="shared" si="29"/>
        <v>1298115880</v>
      </c>
      <c r="N190" s="62"/>
      <c r="O190" s="113"/>
    </row>
    <row r="191" spans="1:15" s="63" customFormat="1" ht="23.85" customHeight="1">
      <c r="A191" s="69">
        <v>188</v>
      </c>
      <c r="B191" s="69" t="s">
        <v>247</v>
      </c>
      <c r="C191" s="69" t="s">
        <v>50</v>
      </c>
      <c r="D191" s="69" t="s">
        <v>51</v>
      </c>
      <c r="E191" s="69">
        <v>17</v>
      </c>
      <c r="F191" s="69">
        <v>8</v>
      </c>
      <c r="G191" s="69" t="str">
        <f t="shared" si="41"/>
        <v>2 PN</v>
      </c>
      <c r="H191" s="69" t="s">
        <v>53</v>
      </c>
      <c r="I191" s="69" t="s">
        <v>63</v>
      </c>
      <c r="J191" s="70">
        <v>69.16</v>
      </c>
      <c r="K191" s="71">
        <f t="shared" si="0"/>
        <v>74.692800000000005</v>
      </c>
      <c r="L191" s="61">
        <v>18857000</v>
      </c>
      <c r="M191" s="61">
        <f t="shared" si="29"/>
        <v>1304150120</v>
      </c>
      <c r="N191" s="67"/>
      <c r="O191" s="113"/>
    </row>
    <row r="192" spans="1:15" s="63" customFormat="1" ht="23.85" customHeight="1">
      <c r="A192" s="59">
        <v>189</v>
      </c>
      <c r="B192" s="59" t="s">
        <v>248</v>
      </c>
      <c r="C192" s="59" t="s">
        <v>50</v>
      </c>
      <c r="D192" s="59" t="s">
        <v>51</v>
      </c>
      <c r="E192" s="59">
        <v>17</v>
      </c>
      <c r="F192" s="59">
        <v>9</v>
      </c>
      <c r="G192" s="59" t="str">
        <f t="shared" si="41"/>
        <v>2 PN</v>
      </c>
      <c r="H192" s="59" t="s">
        <v>53</v>
      </c>
      <c r="I192" s="59" t="s">
        <v>63</v>
      </c>
      <c r="J192" s="68">
        <v>68.84</v>
      </c>
      <c r="K192" s="60">
        <f t="shared" si="0"/>
        <v>74.347200000000015</v>
      </c>
      <c r="L192" s="61">
        <v>18857000</v>
      </c>
      <c r="M192" s="61">
        <f t="shared" si="29"/>
        <v>1298115880</v>
      </c>
      <c r="N192" s="62"/>
      <c r="O192" s="113"/>
    </row>
    <row r="193" spans="1:15" s="63" customFormat="1" ht="23.85" customHeight="1">
      <c r="A193" s="64">
        <v>190</v>
      </c>
      <c r="B193" s="64" t="s">
        <v>249</v>
      </c>
      <c r="C193" s="64" t="s">
        <v>50</v>
      </c>
      <c r="D193" s="64" t="s">
        <v>51</v>
      </c>
      <c r="E193" s="64">
        <v>17</v>
      </c>
      <c r="F193" s="64">
        <v>10</v>
      </c>
      <c r="G193" s="64" t="s">
        <v>52</v>
      </c>
      <c r="H193" s="64" t="s">
        <v>56</v>
      </c>
      <c r="I193" s="64" t="s">
        <v>67</v>
      </c>
      <c r="J193" s="65">
        <v>69.989999999999995</v>
      </c>
      <c r="K193" s="66">
        <f t="shared" si="0"/>
        <v>75.589200000000005</v>
      </c>
      <c r="L193" s="61">
        <v>18857000</v>
      </c>
      <c r="M193" s="61">
        <f t="shared" si="29"/>
        <v>1319801430</v>
      </c>
      <c r="N193" s="72"/>
      <c r="O193" s="113"/>
    </row>
    <row r="194" spans="1:15" s="63" customFormat="1" ht="23.85" customHeight="1">
      <c r="A194" s="64">
        <v>191</v>
      </c>
      <c r="B194" s="64" t="s">
        <v>250</v>
      </c>
      <c r="C194" s="64" t="s">
        <v>50</v>
      </c>
      <c r="D194" s="64" t="s">
        <v>51</v>
      </c>
      <c r="E194" s="64">
        <v>17</v>
      </c>
      <c r="F194" s="64">
        <v>11</v>
      </c>
      <c r="G194" s="64" t="str">
        <f t="shared" ref="G194:G196" si="42">IF(J194=70,"2 PN +1","2 PN")</f>
        <v>2 PN</v>
      </c>
      <c r="H194" s="64" t="s">
        <v>53</v>
      </c>
      <c r="I194" s="64" t="s">
        <v>67</v>
      </c>
      <c r="J194" s="65">
        <v>69.69</v>
      </c>
      <c r="K194" s="66">
        <f t="shared" si="0"/>
        <v>75.265200000000007</v>
      </c>
      <c r="L194" s="61">
        <v>18857000</v>
      </c>
      <c r="M194" s="61">
        <f t="shared" si="29"/>
        <v>1314144330</v>
      </c>
      <c r="N194" s="62"/>
      <c r="O194" s="113"/>
    </row>
    <row r="195" spans="1:15" s="63" customFormat="1" ht="23.85" customHeight="1">
      <c r="A195" s="59">
        <v>192</v>
      </c>
      <c r="B195" s="59" t="s">
        <v>251</v>
      </c>
      <c r="C195" s="59" t="s">
        <v>50</v>
      </c>
      <c r="D195" s="59" t="s">
        <v>51</v>
      </c>
      <c r="E195" s="59">
        <v>17</v>
      </c>
      <c r="F195" s="59">
        <v>12</v>
      </c>
      <c r="G195" s="59" t="str">
        <f t="shared" si="42"/>
        <v>2 PN</v>
      </c>
      <c r="H195" s="59" t="s">
        <v>53</v>
      </c>
      <c r="I195" s="59" t="s">
        <v>67</v>
      </c>
      <c r="J195" s="68">
        <v>69.69</v>
      </c>
      <c r="K195" s="60">
        <f t="shared" si="0"/>
        <v>75.265200000000007</v>
      </c>
      <c r="L195" s="61">
        <v>18857000</v>
      </c>
      <c r="M195" s="61">
        <f t="shared" si="29"/>
        <v>1314144330</v>
      </c>
      <c r="N195" s="62"/>
      <c r="O195" s="113"/>
    </row>
    <row r="196" spans="1:15" s="63" customFormat="1" ht="23.85" customHeight="1">
      <c r="A196" s="59">
        <v>193</v>
      </c>
      <c r="B196" s="59" t="s">
        <v>252</v>
      </c>
      <c r="C196" s="59" t="s">
        <v>50</v>
      </c>
      <c r="D196" s="59" t="s">
        <v>51</v>
      </c>
      <c r="E196" s="59">
        <v>17</v>
      </c>
      <c r="F196" s="59" t="s">
        <v>71</v>
      </c>
      <c r="G196" s="59" t="str">
        <f t="shared" si="42"/>
        <v>2 PN</v>
      </c>
      <c r="H196" s="59" t="s">
        <v>53</v>
      </c>
      <c r="I196" s="59" t="s">
        <v>67</v>
      </c>
      <c r="J196" s="68">
        <v>69.69</v>
      </c>
      <c r="K196" s="60">
        <f t="shared" si="0"/>
        <v>75.265200000000007</v>
      </c>
      <c r="L196" s="61">
        <v>18857000</v>
      </c>
      <c r="M196" s="61">
        <f t="shared" si="29"/>
        <v>1314144330</v>
      </c>
      <c r="N196" s="62"/>
      <c r="O196" s="113"/>
    </row>
    <row r="197" spans="1:15" s="63" customFormat="1" ht="23.85" customHeight="1">
      <c r="A197" s="77">
        <v>194</v>
      </c>
      <c r="B197" s="77" t="s">
        <v>253</v>
      </c>
      <c r="C197" s="77" t="s">
        <v>50</v>
      </c>
      <c r="D197" s="77" t="s">
        <v>51</v>
      </c>
      <c r="E197" s="77">
        <v>17</v>
      </c>
      <c r="F197" s="77">
        <v>14</v>
      </c>
      <c r="G197" s="77" t="s">
        <v>52</v>
      </c>
      <c r="H197" s="77" t="s">
        <v>56</v>
      </c>
      <c r="I197" s="77" t="s">
        <v>67</v>
      </c>
      <c r="J197" s="78">
        <v>69.989999999999995</v>
      </c>
      <c r="K197" s="79">
        <f t="shared" si="0"/>
        <v>75.589200000000005</v>
      </c>
      <c r="L197" s="61">
        <v>18857000</v>
      </c>
      <c r="M197" s="61">
        <f t="shared" ref="M197:M260" si="43">J197*L197</f>
        <v>1319801430</v>
      </c>
      <c r="N197" s="76"/>
      <c r="O197" s="113"/>
    </row>
    <row r="198" spans="1:15" s="63" customFormat="1" ht="23.85" customHeight="1">
      <c r="A198" s="64">
        <v>195</v>
      </c>
      <c r="B198" s="64" t="s">
        <v>254</v>
      </c>
      <c r="C198" s="64" t="s">
        <v>50</v>
      </c>
      <c r="D198" s="64" t="s">
        <v>51</v>
      </c>
      <c r="E198" s="64">
        <v>17</v>
      </c>
      <c r="F198" s="64">
        <v>15</v>
      </c>
      <c r="G198" s="64" t="s">
        <v>52</v>
      </c>
      <c r="H198" s="64" t="s">
        <v>53</v>
      </c>
      <c r="I198" s="64" t="s">
        <v>54</v>
      </c>
      <c r="J198" s="65">
        <v>69.989999999999995</v>
      </c>
      <c r="K198" s="66">
        <f t="shared" si="0"/>
        <v>75.589200000000005</v>
      </c>
      <c r="L198" s="61">
        <v>18857000</v>
      </c>
      <c r="M198" s="61">
        <f t="shared" si="43"/>
        <v>1319801430</v>
      </c>
      <c r="N198" s="62"/>
      <c r="O198" s="113"/>
    </row>
    <row r="199" spans="1:15" s="63" customFormat="1" ht="23.85" customHeight="1">
      <c r="A199" s="64">
        <v>196</v>
      </c>
      <c r="B199" s="64" t="s">
        <v>255</v>
      </c>
      <c r="C199" s="64" t="s">
        <v>50</v>
      </c>
      <c r="D199" s="64" t="s">
        <v>51</v>
      </c>
      <c r="E199" s="64">
        <v>18</v>
      </c>
      <c r="F199" s="64">
        <v>1</v>
      </c>
      <c r="G199" s="64" t="s">
        <v>52</v>
      </c>
      <c r="H199" s="64" t="s">
        <v>53</v>
      </c>
      <c r="I199" s="64" t="s">
        <v>54</v>
      </c>
      <c r="J199" s="66">
        <v>69.989999999999995</v>
      </c>
      <c r="K199" s="66">
        <f t="shared" si="0"/>
        <v>75.589200000000005</v>
      </c>
      <c r="L199" s="61">
        <v>18857000</v>
      </c>
      <c r="M199" s="61">
        <f t="shared" si="43"/>
        <v>1319801430</v>
      </c>
      <c r="N199" s="62"/>
      <c r="O199" s="113"/>
    </row>
    <row r="200" spans="1:15" s="63" customFormat="1" ht="23.85" customHeight="1">
      <c r="A200" s="73">
        <v>197</v>
      </c>
      <c r="B200" s="73" t="s">
        <v>256</v>
      </c>
      <c r="C200" s="73" t="s">
        <v>50</v>
      </c>
      <c r="D200" s="73" t="s">
        <v>51</v>
      </c>
      <c r="E200" s="73">
        <v>18</v>
      </c>
      <c r="F200" s="73">
        <v>2</v>
      </c>
      <c r="G200" s="73" t="s">
        <v>52</v>
      </c>
      <c r="H200" s="73" t="s">
        <v>56</v>
      </c>
      <c r="I200" s="73" t="s">
        <v>57</v>
      </c>
      <c r="J200" s="74">
        <v>69.989999999999995</v>
      </c>
      <c r="K200" s="75">
        <f t="shared" si="0"/>
        <v>75.589200000000005</v>
      </c>
      <c r="L200" s="61">
        <v>18857000</v>
      </c>
      <c r="M200" s="61">
        <f t="shared" si="43"/>
        <v>1319801430</v>
      </c>
      <c r="N200" s="67"/>
      <c r="O200" s="113"/>
    </row>
    <row r="201" spans="1:15" s="63" customFormat="1" ht="23.85" customHeight="1">
      <c r="A201" s="64">
        <v>198</v>
      </c>
      <c r="B201" s="64" t="s">
        <v>257</v>
      </c>
      <c r="C201" s="64" t="s">
        <v>50</v>
      </c>
      <c r="D201" s="64" t="s">
        <v>51</v>
      </c>
      <c r="E201" s="64">
        <v>18</v>
      </c>
      <c r="F201" s="64">
        <v>3</v>
      </c>
      <c r="G201" s="64" t="str">
        <f t="shared" ref="G201:G203" si="44">IF(J201=70,"2 PN +1","2 PN")</f>
        <v>2 PN</v>
      </c>
      <c r="H201" s="64" t="s">
        <v>53</v>
      </c>
      <c r="I201" s="64" t="s">
        <v>57</v>
      </c>
      <c r="J201" s="65">
        <v>69.69</v>
      </c>
      <c r="K201" s="66">
        <f t="shared" si="0"/>
        <v>75.265200000000007</v>
      </c>
      <c r="L201" s="61">
        <v>18857000</v>
      </c>
      <c r="M201" s="61">
        <f t="shared" si="43"/>
        <v>1314144330</v>
      </c>
      <c r="N201" s="67"/>
      <c r="O201" s="113"/>
    </row>
    <row r="202" spans="1:15" s="63" customFormat="1" ht="23.85" customHeight="1">
      <c r="A202" s="64">
        <v>199</v>
      </c>
      <c r="B202" s="64" t="s">
        <v>258</v>
      </c>
      <c r="C202" s="64" t="s">
        <v>50</v>
      </c>
      <c r="D202" s="64" t="s">
        <v>51</v>
      </c>
      <c r="E202" s="64">
        <v>18</v>
      </c>
      <c r="F202" s="64">
        <v>4</v>
      </c>
      <c r="G202" s="64" t="str">
        <f t="shared" si="44"/>
        <v>2 PN</v>
      </c>
      <c r="H202" s="64" t="s">
        <v>53</v>
      </c>
      <c r="I202" s="64" t="s">
        <v>57</v>
      </c>
      <c r="J202" s="65">
        <v>69.69</v>
      </c>
      <c r="K202" s="66">
        <f t="shared" si="0"/>
        <v>75.265200000000007</v>
      </c>
      <c r="L202" s="61">
        <v>18857000</v>
      </c>
      <c r="M202" s="61">
        <f t="shared" si="43"/>
        <v>1314144330</v>
      </c>
      <c r="N202" s="62"/>
      <c r="O202" s="113"/>
    </row>
    <row r="203" spans="1:15" s="63" customFormat="1" ht="23.85" customHeight="1">
      <c r="A203" s="64">
        <v>200</v>
      </c>
      <c r="B203" s="64" t="s">
        <v>259</v>
      </c>
      <c r="C203" s="64" t="s">
        <v>50</v>
      </c>
      <c r="D203" s="64" t="s">
        <v>51</v>
      </c>
      <c r="E203" s="64">
        <v>18</v>
      </c>
      <c r="F203" s="64">
        <v>5</v>
      </c>
      <c r="G203" s="64" t="str">
        <f t="shared" si="44"/>
        <v>2 PN</v>
      </c>
      <c r="H203" s="64" t="s">
        <v>53</v>
      </c>
      <c r="I203" s="64" t="s">
        <v>57</v>
      </c>
      <c r="J203" s="65">
        <v>69.69</v>
      </c>
      <c r="K203" s="66">
        <f t="shared" si="0"/>
        <v>75.265200000000007</v>
      </c>
      <c r="L203" s="61">
        <v>18857000</v>
      </c>
      <c r="M203" s="61">
        <f t="shared" si="43"/>
        <v>1314144330</v>
      </c>
      <c r="N203" s="67"/>
      <c r="O203" s="113"/>
    </row>
    <row r="204" spans="1:15" s="63" customFormat="1" ht="23.85" customHeight="1">
      <c r="A204" s="73">
        <v>201</v>
      </c>
      <c r="B204" s="73" t="s">
        <v>260</v>
      </c>
      <c r="C204" s="73" t="s">
        <v>50</v>
      </c>
      <c r="D204" s="73" t="s">
        <v>51</v>
      </c>
      <c r="E204" s="73">
        <v>18</v>
      </c>
      <c r="F204" s="73">
        <v>6</v>
      </c>
      <c r="G204" s="73" t="s">
        <v>52</v>
      </c>
      <c r="H204" s="73" t="s">
        <v>56</v>
      </c>
      <c r="I204" s="73" t="s">
        <v>57</v>
      </c>
      <c r="J204" s="74">
        <v>69.989999999999995</v>
      </c>
      <c r="K204" s="75">
        <f t="shared" si="0"/>
        <v>75.589200000000005</v>
      </c>
      <c r="L204" s="61">
        <v>18857000</v>
      </c>
      <c r="M204" s="61">
        <f t="shared" si="43"/>
        <v>1319801430</v>
      </c>
      <c r="N204" s="67"/>
      <c r="O204" s="113"/>
    </row>
    <row r="205" spans="1:15" s="63" customFormat="1" ht="23.85" customHeight="1">
      <c r="A205" s="59">
        <v>202</v>
      </c>
      <c r="B205" s="59" t="s">
        <v>261</v>
      </c>
      <c r="C205" s="59" t="s">
        <v>50</v>
      </c>
      <c r="D205" s="59" t="s">
        <v>51</v>
      </c>
      <c r="E205" s="59">
        <v>18</v>
      </c>
      <c r="F205" s="59">
        <v>7</v>
      </c>
      <c r="G205" s="59" t="str">
        <f t="shared" ref="G205:G207" si="45">IF(J205=70,"2 PN +1","2 PN")</f>
        <v>2 PN</v>
      </c>
      <c r="H205" s="59" t="s">
        <v>53</v>
      </c>
      <c r="I205" s="59" t="s">
        <v>63</v>
      </c>
      <c r="J205" s="68">
        <v>68.84</v>
      </c>
      <c r="K205" s="60">
        <f t="shared" si="0"/>
        <v>74.347200000000015</v>
      </c>
      <c r="L205" s="61">
        <v>18857000</v>
      </c>
      <c r="M205" s="61">
        <f t="shared" si="43"/>
        <v>1298115880</v>
      </c>
      <c r="N205" s="62"/>
      <c r="O205" s="113"/>
    </row>
    <row r="206" spans="1:15" s="63" customFormat="1" ht="23.85" customHeight="1">
      <c r="A206" s="73">
        <v>203</v>
      </c>
      <c r="B206" s="73" t="s">
        <v>262</v>
      </c>
      <c r="C206" s="73" t="s">
        <v>50</v>
      </c>
      <c r="D206" s="73" t="s">
        <v>51</v>
      </c>
      <c r="E206" s="73">
        <v>18</v>
      </c>
      <c r="F206" s="73">
        <v>8</v>
      </c>
      <c r="G206" s="73" t="str">
        <f t="shared" si="45"/>
        <v>2 PN</v>
      </c>
      <c r="H206" s="73" t="s">
        <v>53</v>
      </c>
      <c r="I206" s="73" t="s">
        <v>63</v>
      </c>
      <c r="J206" s="74">
        <v>69.16</v>
      </c>
      <c r="K206" s="75">
        <f t="shared" si="0"/>
        <v>74.692800000000005</v>
      </c>
      <c r="L206" s="61">
        <v>18857000</v>
      </c>
      <c r="M206" s="61">
        <f t="shared" si="43"/>
        <v>1304150120</v>
      </c>
      <c r="N206" s="67"/>
      <c r="O206" s="113"/>
    </row>
    <row r="207" spans="1:15" s="63" customFormat="1" ht="23.85" customHeight="1">
      <c r="A207" s="64">
        <v>204</v>
      </c>
      <c r="B207" s="64" t="s">
        <v>263</v>
      </c>
      <c r="C207" s="64" t="s">
        <v>50</v>
      </c>
      <c r="D207" s="64" t="s">
        <v>51</v>
      </c>
      <c r="E207" s="64">
        <v>18</v>
      </c>
      <c r="F207" s="64">
        <v>9</v>
      </c>
      <c r="G207" s="64" t="str">
        <f t="shared" si="45"/>
        <v>2 PN</v>
      </c>
      <c r="H207" s="64" t="s">
        <v>53</v>
      </c>
      <c r="I207" s="64" t="s">
        <v>63</v>
      </c>
      <c r="J207" s="65">
        <v>68.84</v>
      </c>
      <c r="K207" s="66">
        <f t="shared" si="0"/>
        <v>74.347200000000015</v>
      </c>
      <c r="L207" s="61">
        <v>18857000</v>
      </c>
      <c r="M207" s="61">
        <f t="shared" si="43"/>
        <v>1298115880</v>
      </c>
      <c r="N207" s="62"/>
      <c r="O207" s="113"/>
    </row>
    <row r="208" spans="1:15" s="63" customFormat="1" ht="23.85" customHeight="1">
      <c r="A208" s="64">
        <v>205</v>
      </c>
      <c r="B208" s="64" t="s">
        <v>264</v>
      </c>
      <c r="C208" s="64" t="s">
        <v>50</v>
      </c>
      <c r="D208" s="64" t="s">
        <v>51</v>
      </c>
      <c r="E208" s="64">
        <v>18</v>
      </c>
      <c r="F208" s="64">
        <v>10</v>
      </c>
      <c r="G208" s="64" t="s">
        <v>52</v>
      </c>
      <c r="H208" s="64" t="s">
        <v>56</v>
      </c>
      <c r="I208" s="64" t="s">
        <v>67</v>
      </c>
      <c r="J208" s="65">
        <v>69.989999999999995</v>
      </c>
      <c r="K208" s="66">
        <f t="shared" si="0"/>
        <v>75.589200000000005</v>
      </c>
      <c r="L208" s="61">
        <v>18857000</v>
      </c>
      <c r="M208" s="61">
        <f t="shared" si="43"/>
        <v>1319801430</v>
      </c>
      <c r="N208" s="72"/>
      <c r="O208" s="113"/>
    </row>
    <row r="209" spans="1:15" s="63" customFormat="1" ht="23.85" customHeight="1">
      <c r="A209" s="64">
        <v>206</v>
      </c>
      <c r="B209" s="64" t="s">
        <v>265</v>
      </c>
      <c r="C209" s="64" t="s">
        <v>50</v>
      </c>
      <c r="D209" s="64" t="s">
        <v>51</v>
      </c>
      <c r="E209" s="64">
        <v>18</v>
      </c>
      <c r="F209" s="64">
        <v>11</v>
      </c>
      <c r="G209" s="64" t="str">
        <f t="shared" ref="G209:G211" si="46">IF(J209=70,"2 PN +1","2 PN")</f>
        <v>2 PN</v>
      </c>
      <c r="H209" s="64" t="s">
        <v>53</v>
      </c>
      <c r="I209" s="64" t="s">
        <v>67</v>
      </c>
      <c r="J209" s="65">
        <v>69.69</v>
      </c>
      <c r="K209" s="66">
        <f t="shared" si="0"/>
        <v>75.265200000000007</v>
      </c>
      <c r="L209" s="61">
        <v>18857000</v>
      </c>
      <c r="M209" s="61">
        <f t="shared" si="43"/>
        <v>1314144330</v>
      </c>
      <c r="N209" s="62"/>
      <c r="O209" s="113"/>
    </row>
    <row r="210" spans="1:15" s="63" customFormat="1" ht="23.85" customHeight="1">
      <c r="A210" s="64">
        <v>207</v>
      </c>
      <c r="B210" s="64" t="s">
        <v>266</v>
      </c>
      <c r="C210" s="64" t="s">
        <v>50</v>
      </c>
      <c r="D210" s="64" t="s">
        <v>51</v>
      </c>
      <c r="E210" s="64">
        <v>18</v>
      </c>
      <c r="F210" s="64">
        <v>12</v>
      </c>
      <c r="G210" s="64" t="str">
        <f t="shared" si="46"/>
        <v>2 PN</v>
      </c>
      <c r="H210" s="64" t="s">
        <v>53</v>
      </c>
      <c r="I210" s="64" t="s">
        <v>67</v>
      </c>
      <c r="J210" s="65">
        <v>69.69</v>
      </c>
      <c r="K210" s="66">
        <f t="shared" si="0"/>
        <v>75.265200000000007</v>
      </c>
      <c r="L210" s="61">
        <v>18857000</v>
      </c>
      <c r="M210" s="61">
        <f t="shared" si="43"/>
        <v>1314144330</v>
      </c>
      <c r="N210" s="62"/>
      <c r="O210" s="113"/>
    </row>
    <row r="211" spans="1:15" s="63" customFormat="1" ht="23.85" customHeight="1">
      <c r="A211" s="64">
        <v>208</v>
      </c>
      <c r="B211" s="64" t="s">
        <v>267</v>
      </c>
      <c r="C211" s="64" t="s">
        <v>50</v>
      </c>
      <c r="D211" s="64" t="s">
        <v>51</v>
      </c>
      <c r="E211" s="64">
        <v>18</v>
      </c>
      <c r="F211" s="64" t="s">
        <v>71</v>
      </c>
      <c r="G211" s="64" t="str">
        <f t="shared" si="46"/>
        <v>2 PN</v>
      </c>
      <c r="H211" s="64" t="s">
        <v>53</v>
      </c>
      <c r="I211" s="64" t="s">
        <v>67</v>
      </c>
      <c r="J211" s="65">
        <v>69.69</v>
      </c>
      <c r="K211" s="66">
        <f t="shared" si="0"/>
        <v>75.265200000000007</v>
      </c>
      <c r="L211" s="61">
        <v>18857000</v>
      </c>
      <c r="M211" s="61">
        <f t="shared" si="43"/>
        <v>1314144330</v>
      </c>
      <c r="N211" s="62"/>
      <c r="O211" s="113"/>
    </row>
    <row r="212" spans="1:15" s="63" customFormat="1" ht="23.85" customHeight="1">
      <c r="A212" s="64">
        <v>209</v>
      </c>
      <c r="B212" s="64" t="s">
        <v>268</v>
      </c>
      <c r="C212" s="64" t="s">
        <v>50</v>
      </c>
      <c r="D212" s="64" t="s">
        <v>51</v>
      </c>
      <c r="E212" s="64">
        <v>18</v>
      </c>
      <c r="F212" s="64">
        <v>14</v>
      </c>
      <c r="G212" s="64" t="s">
        <v>52</v>
      </c>
      <c r="H212" s="64" t="s">
        <v>56</v>
      </c>
      <c r="I212" s="64" t="s">
        <v>67</v>
      </c>
      <c r="J212" s="65">
        <v>69.989999999999995</v>
      </c>
      <c r="K212" s="66">
        <f t="shared" si="0"/>
        <v>75.589200000000005</v>
      </c>
      <c r="L212" s="61">
        <v>18857000</v>
      </c>
      <c r="M212" s="61">
        <f t="shared" si="43"/>
        <v>1319801430</v>
      </c>
      <c r="N212" s="76"/>
      <c r="O212" s="113"/>
    </row>
    <row r="213" spans="1:15" s="63" customFormat="1" ht="23.85" customHeight="1">
      <c r="A213" s="64">
        <v>210</v>
      </c>
      <c r="B213" s="64" t="s">
        <v>269</v>
      </c>
      <c r="C213" s="64" t="s">
        <v>50</v>
      </c>
      <c r="D213" s="64" t="s">
        <v>51</v>
      </c>
      <c r="E213" s="64">
        <v>18</v>
      </c>
      <c r="F213" s="64">
        <v>15</v>
      </c>
      <c r="G213" s="64" t="s">
        <v>52</v>
      </c>
      <c r="H213" s="64" t="s">
        <v>53</v>
      </c>
      <c r="I213" s="64" t="s">
        <v>54</v>
      </c>
      <c r="J213" s="65">
        <v>69.989999999999995</v>
      </c>
      <c r="K213" s="66">
        <f t="shared" si="0"/>
        <v>75.589200000000005</v>
      </c>
      <c r="L213" s="61">
        <v>18857000</v>
      </c>
      <c r="M213" s="61">
        <f t="shared" si="43"/>
        <v>1319801430</v>
      </c>
      <c r="N213" s="62"/>
      <c r="O213" s="113"/>
    </row>
    <row r="214" spans="1:15" s="63" customFormat="1" ht="23.85" customHeight="1">
      <c r="A214" s="64">
        <v>211</v>
      </c>
      <c r="B214" s="64" t="s">
        <v>270</v>
      </c>
      <c r="C214" s="64" t="s">
        <v>50</v>
      </c>
      <c r="D214" s="64" t="s">
        <v>51</v>
      </c>
      <c r="E214" s="64">
        <v>19</v>
      </c>
      <c r="F214" s="64">
        <v>1</v>
      </c>
      <c r="G214" s="64" t="s">
        <v>52</v>
      </c>
      <c r="H214" s="64" t="s">
        <v>53</v>
      </c>
      <c r="I214" s="64" t="s">
        <v>54</v>
      </c>
      <c r="J214" s="66">
        <v>69.989999999999995</v>
      </c>
      <c r="K214" s="66">
        <f t="shared" si="0"/>
        <v>75.589200000000005</v>
      </c>
      <c r="L214" s="61">
        <v>18857000</v>
      </c>
      <c r="M214" s="61">
        <f t="shared" si="43"/>
        <v>1319801430</v>
      </c>
      <c r="N214" s="62"/>
      <c r="O214" s="113"/>
    </row>
    <row r="215" spans="1:15" s="63" customFormat="1" ht="23.85" customHeight="1">
      <c r="A215" s="73">
        <v>212</v>
      </c>
      <c r="B215" s="73" t="s">
        <v>271</v>
      </c>
      <c r="C215" s="73" t="s">
        <v>50</v>
      </c>
      <c r="D215" s="73" t="s">
        <v>51</v>
      </c>
      <c r="E215" s="73">
        <v>19</v>
      </c>
      <c r="F215" s="73">
        <v>2</v>
      </c>
      <c r="G215" s="73" t="s">
        <v>52</v>
      </c>
      <c r="H215" s="73" t="s">
        <v>56</v>
      </c>
      <c r="I215" s="73" t="s">
        <v>57</v>
      </c>
      <c r="J215" s="74">
        <v>69.989999999999995</v>
      </c>
      <c r="K215" s="75">
        <f t="shared" si="0"/>
        <v>75.589200000000005</v>
      </c>
      <c r="L215" s="61">
        <v>18857000</v>
      </c>
      <c r="M215" s="61">
        <f t="shared" si="43"/>
        <v>1319801430</v>
      </c>
      <c r="N215" s="67"/>
      <c r="O215" s="113"/>
    </row>
    <row r="216" spans="1:15" s="63" customFormat="1" ht="23.85" customHeight="1">
      <c r="A216" s="77">
        <v>213</v>
      </c>
      <c r="B216" s="77" t="s">
        <v>272</v>
      </c>
      <c r="C216" s="77" t="s">
        <v>50</v>
      </c>
      <c r="D216" s="77" t="s">
        <v>51</v>
      </c>
      <c r="E216" s="77">
        <v>19</v>
      </c>
      <c r="F216" s="77">
        <v>3</v>
      </c>
      <c r="G216" s="77" t="str">
        <f t="shared" ref="G216:G218" si="47">IF(J216=70,"2 PN +1","2 PN")</f>
        <v>2 PN</v>
      </c>
      <c r="H216" s="77" t="s">
        <v>53</v>
      </c>
      <c r="I216" s="77" t="s">
        <v>57</v>
      </c>
      <c r="J216" s="78">
        <v>69.69</v>
      </c>
      <c r="K216" s="79">
        <f t="shared" si="0"/>
        <v>75.265200000000007</v>
      </c>
      <c r="L216" s="61">
        <v>18857000</v>
      </c>
      <c r="M216" s="61">
        <f t="shared" si="43"/>
        <v>1314144330</v>
      </c>
      <c r="N216" s="67"/>
      <c r="O216" s="113"/>
    </row>
    <row r="217" spans="1:15" s="63" customFormat="1" ht="23.85" customHeight="1">
      <c r="A217" s="64">
        <v>214</v>
      </c>
      <c r="B217" s="64" t="s">
        <v>273</v>
      </c>
      <c r="C217" s="64" t="s">
        <v>50</v>
      </c>
      <c r="D217" s="64" t="s">
        <v>51</v>
      </c>
      <c r="E217" s="64">
        <v>19</v>
      </c>
      <c r="F217" s="64">
        <v>4</v>
      </c>
      <c r="G217" s="64" t="str">
        <f t="shared" si="47"/>
        <v>2 PN</v>
      </c>
      <c r="H217" s="64" t="s">
        <v>53</v>
      </c>
      <c r="I217" s="64" t="s">
        <v>57</v>
      </c>
      <c r="J217" s="65">
        <v>69.69</v>
      </c>
      <c r="K217" s="66">
        <f t="shared" si="0"/>
        <v>75.265200000000007</v>
      </c>
      <c r="L217" s="61">
        <v>18857000</v>
      </c>
      <c r="M217" s="61">
        <f t="shared" si="43"/>
        <v>1314144330</v>
      </c>
      <c r="N217" s="62"/>
      <c r="O217" s="113"/>
    </row>
    <row r="218" spans="1:15" s="63" customFormat="1" ht="23.85" customHeight="1">
      <c r="A218" s="77">
        <v>215</v>
      </c>
      <c r="B218" s="77" t="s">
        <v>274</v>
      </c>
      <c r="C218" s="77" t="s">
        <v>50</v>
      </c>
      <c r="D218" s="77" t="s">
        <v>51</v>
      </c>
      <c r="E218" s="77">
        <v>19</v>
      </c>
      <c r="F218" s="77">
        <v>5</v>
      </c>
      <c r="G218" s="77" t="str">
        <f t="shared" si="47"/>
        <v>2 PN</v>
      </c>
      <c r="H218" s="77" t="s">
        <v>53</v>
      </c>
      <c r="I218" s="77" t="s">
        <v>57</v>
      </c>
      <c r="J218" s="78">
        <v>69.69</v>
      </c>
      <c r="K218" s="79">
        <f t="shared" si="0"/>
        <v>75.265200000000007</v>
      </c>
      <c r="L218" s="61">
        <v>18857000</v>
      </c>
      <c r="M218" s="61">
        <f t="shared" si="43"/>
        <v>1314144330</v>
      </c>
      <c r="N218" s="67"/>
      <c r="O218" s="113"/>
    </row>
    <row r="219" spans="1:15" s="63" customFormat="1" ht="23.85" customHeight="1">
      <c r="A219" s="73">
        <v>216</v>
      </c>
      <c r="B219" s="73" t="s">
        <v>275</v>
      </c>
      <c r="C219" s="73" t="s">
        <v>50</v>
      </c>
      <c r="D219" s="73" t="s">
        <v>51</v>
      </c>
      <c r="E219" s="73">
        <v>19</v>
      </c>
      <c r="F219" s="73">
        <v>6</v>
      </c>
      <c r="G219" s="73" t="s">
        <v>52</v>
      </c>
      <c r="H219" s="73" t="s">
        <v>56</v>
      </c>
      <c r="I219" s="73" t="s">
        <v>57</v>
      </c>
      <c r="J219" s="74">
        <v>69.989999999999995</v>
      </c>
      <c r="K219" s="75">
        <f t="shared" si="0"/>
        <v>75.589200000000005</v>
      </c>
      <c r="L219" s="61">
        <v>18857000</v>
      </c>
      <c r="M219" s="61">
        <f t="shared" si="43"/>
        <v>1319801430</v>
      </c>
      <c r="N219" s="67"/>
      <c r="O219" s="113"/>
    </row>
    <row r="220" spans="1:15" s="63" customFormat="1" ht="23.85" customHeight="1">
      <c r="A220" s="59">
        <v>217</v>
      </c>
      <c r="B220" s="59" t="s">
        <v>276</v>
      </c>
      <c r="C220" s="59" t="s">
        <v>50</v>
      </c>
      <c r="D220" s="59" t="s">
        <v>51</v>
      </c>
      <c r="E220" s="59">
        <v>19</v>
      </c>
      <c r="F220" s="59">
        <v>7</v>
      </c>
      <c r="G220" s="59" t="str">
        <f t="shared" ref="G220:G222" si="48">IF(J220=70,"2 PN +1","2 PN")</f>
        <v>2 PN</v>
      </c>
      <c r="H220" s="59" t="s">
        <v>53</v>
      </c>
      <c r="I220" s="59" t="s">
        <v>63</v>
      </c>
      <c r="J220" s="68">
        <v>68.84</v>
      </c>
      <c r="K220" s="60">
        <f t="shared" si="0"/>
        <v>74.347200000000015</v>
      </c>
      <c r="L220" s="61">
        <v>18857000</v>
      </c>
      <c r="M220" s="61">
        <f t="shared" si="43"/>
        <v>1298115880</v>
      </c>
      <c r="N220" s="62"/>
      <c r="O220" s="113"/>
    </row>
    <row r="221" spans="1:15" s="63" customFormat="1" ht="23.85" customHeight="1">
      <c r="A221" s="64">
        <v>218</v>
      </c>
      <c r="B221" s="64" t="s">
        <v>277</v>
      </c>
      <c r="C221" s="64" t="s">
        <v>50</v>
      </c>
      <c r="D221" s="64" t="s">
        <v>51</v>
      </c>
      <c r="E221" s="64">
        <v>19</v>
      </c>
      <c r="F221" s="64">
        <v>8</v>
      </c>
      <c r="G221" s="64" t="str">
        <f t="shared" si="48"/>
        <v>2 PN</v>
      </c>
      <c r="H221" s="64" t="s">
        <v>53</v>
      </c>
      <c r="I221" s="64" t="s">
        <v>63</v>
      </c>
      <c r="J221" s="65">
        <v>69.16</v>
      </c>
      <c r="K221" s="66">
        <f t="shared" si="0"/>
        <v>74.692800000000005</v>
      </c>
      <c r="L221" s="61">
        <v>18857000</v>
      </c>
      <c r="M221" s="61">
        <f t="shared" si="43"/>
        <v>1304150120</v>
      </c>
      <c r="N221" s="67"/>
      <c r="O221" s="113"/>
    </row>
    <row r="222" spans="1:15" s="63" customFormat="1" ht="23.85" customHeight="1">
      <c r="A222" s="59">
        <v>219</v>
      </c>
      <c r="B222" s="59" t="s">
        <v>278</v>
      </c>
      <c r="C222" s="59" t="s">
        <v>50</v>
      </c>
      <c r="D222" s="59" t="s">
        <v>51</v>
      </c>
      <c r="E222" s="59">
        <v>19</v>
      </c>
      <c r="F222" s="59">
        <v>9</v>
      </c>
      <c r="G222" s="59" t="str">
        <f t="shared" si="48"/>
        <v>2 PN</v>
      </c>
      <c r="H222" s="59" t="s">
        <v>53</v>
      </c>
      <c r="I222" s="59" t="s">
        <v>63</v>
      </c>
      <c r="J222" s="68">
        <v>68.84</v>
      </c>
      <c r="K222" s="60">
        <f t="shared" si="0"/>
        <v>74.347200000000015</v>
      </c>
      <c r="L222" s="61">
        <v>18857000</v>
      </c>
      <c r="M222" s="61">
        <f t="shared" si="43"/>
        <v>1298115880</v>
      </c>
      <c r="N222" s="62"/>
      <c r="O222" s="113"/>
    </row>
    <row r="223" spans="1:15" s="63" customFormat="1" ht="23.85" customHeight="1">
      <c r="A223" s="64">
        <v>220</v>
      </c>
      <c r="B223" s="64" t="s">
        <v>279</v>
      </c>
      <c r="C223" s="64" t="s">
        <v>50</v>
      </c>
      <c r="D223" s="64" t="s">
        <v>51</v>
      </c>
      <c r="E223" s="64">
        <v>19</v>
      </c>
      <c r="F223" s="64">
        <v>10</v>
      </c>
      <c r="G223" s="64" t="s">
        <v>52</v>
      </c>
      <c r="H223" s="64" t="s">
        <v>56</v>
      </c>
      <c r="I223" s="64" t="s">
        <v>67</v>
      </c>
      <c r="J223" s="65">
        <v>69.989999999999995</v>
      </c>
      <c r="K223" s="66">
        <f t="shared" si="0"/>
        <v>75.589200000000005</v>
      </c>
      <c r="L223" s="61">
        <v>18857000</v>
      </c>
      <c r="M223" s="61">
        <f t="shared" si="43"/>
        <v>1319801430</v>
      </c>
      <c r="N223" s="72"/>
      <c r="O223" s="113"/>
    </row>
    <row r="224" spans="1:15" s="63" customFormat="1" ht="23.85" customHeight="1">
      <c r="A224" s="64">
        <v>221</v>
      </c>
      <c r="B224" s="64" t="s">
        <v>280</v>
      </c>
      <c r="C224" s="64" t="s">
        <v>50</v>
      </c>
      <c r="D224" s="64" t="s">
        <v>51</v>
      </c>
      <c r="E224" s="64">
        <v>19</v>
      </c>
      <c r="F224" s="64">
        <v>11</v>
      </c>
      <c r="G224" s="64" t="str">
        <f t="shared" ref="G224:G226" si="49">IF(J224=70,"2 PN +1","2 PN")</f>
        <v>2 PN</v>
      </c>
      <c r="H224" s="64" t="s">
        <v>53</v>
      </c>
      <c r="I224" s="64" t="s">
        <v>67</v>
      </c>
      <c r="J224" s="65">
        <v>69.69</v>
      </c>
      <c r="K224" s="66">
        <f t="shared" si="0"/>
        <v>75.265200000000007</v>
      </c>
      <c r="L224" s="61">
        <v>18857000</v>
      </c>
      <c r="M224" s="61">
        <f t="shared" si="43"/>
        <v>1314144330</v>
      </c>
      <c r="N224" s="62"/>
      <c r="O224" s="113"/>
    </row>
    <row r="225" spans="1:15" s="63" customFormat="1" ht="23.85" customHeight="1">
      <c r="A225" s="64">
        <v>222</v>
      </c>
      <c r="B225" s="64" t="s">
        <v>281</v>
      </c>
      <c r="C225" s="64" t="s">
        <v>50</v>
      </c>
      <c r="D225" s="64" t="s">
        <v>51</v>
      </c>
      <c r="E225" s="64">
        <v>19</v>
      </c>
      <c r="F225" s="64">
        <v>12</v>
      </c>
      <c r="G225" s="64" t="str">
        <f t="shared" si="49"/>
        <v>2 PN</v>
      </c>
      <c r="H225" s="64" t="s">
        <v>53</v>
      </c>
      <c r="I225" s="64" t="s">
        <v>67</v>
      </c>
      <c r="J225" s="65">
        <v>69.69</v>
      </c>
      <c r="K225" s="66">
        <f t="shared" si="0"/>
        <v>75.265200000000007</v>
      </c>
      <c r="L225" s="61">
        <v>18857000</v>
      </c>
      <c r="M225" s="61">
        <f t="shared" si="43"/>
        <v>1314144330</v>
      </c>
      <c r="N225" s="62"/>
      <c r="O225" s="113"/>
    </row>
    <row r="226" spans="1:15" s="63" customFormat="1" ht="23.85" customHeight="1">
      <c r="A226" s="69">
        <v>223</v>
      </c>
      <c r="B226" s="69" t="s">
        <v>282</v>
      </c>
      <c r="C226" s="69" t="s">
        <v>50</v>
      </c>
      <c r="D226" s="69" t="s">
        <v>51</v>
      </c>
      <c r="E226" s="69">
        <v>19</v>
      </c>
      <c r="F226" s="69" t="s">
        <v>71</v>
      </c>
      <c r="G226" s="69" t="str">
        <f t="shared" si="49"/>
        <v>2 PN</v>
      </c>
      <c r="H226" s="69" t="s">
        <v>53</v>
      </c>
      <c r="I226" s="69" t="s">
        <v>67</v>
      </c>
      <c r="J226" s="70">
        <v>69.69</v>
      </c>
      <c r="K226" s="71">
        <f t="shared" si="0"/>
        <v>75.265200000000007</v>
      </c>
      <c r="L226" s="61">
        <v>18857000</v>
      </c>
      <c r="M226" s="61">
        <f t="shared" si="43"/>
        <v>1314144330</v>
      </c>
      <c r="N226" s="62"/>
      <c r="O226" s="113"/>
    </row>
    <row r="227" spans="1:15" s="63" customFormat="1" ht="23.85" customHeight="1">
      <c r="A227" s="64">
        <v>224</v>
      </c>
      <c r="B227" s="64" t="s">
        <v>283</v>
      </c>
      <c r="C227" s="64" t="s">
        <v>50</v>
      </c>
      <c r="D227" s="64" t="s">
        <v>51</v>
      </c>
      <c r="E227" s="64">
        <v>19</v>
      </c>
      <c r="F227" s="64">
        <v>14</v>
      </c>
      <c r="G227" s="64" t="s">
        <v>52</v>
      </c>
      <c r="H227" s="64" t="s">
        <v>56</v>
      </c>
      <c r="I227" s="64" t="s">
        <v>67</v>
      </c>
      <c r="J227" s="65">
        <v>69.989999999999995</v>
      </c>
      <c r="K227" s="66">
        <f t="shared" si="0"/>
        <v>75.589200000000005</v>
      </c>
      <c r="L227" s="61">
        <v>18857000</v>
      </c>
      <c r="M227" s="61">
        <f t="shared" si="43"/>
        <v>1319801430</v>
      </c>
      <c r="N227" s="76"/>
      <c r="O227" s="113"/>
    </row>
    <row r="228" spans="1:15" s="63" customFormat="1" ht="23.85" customHeight="1">
      <c r="A228" s="64">
        <v>225</v>
      </c>
      <c r="B228" s="64" t="s">
        <v>284</v>
      </c>
      <c r="C228" s="64" t="s">
        <v>50</v>
      </c>
      <c r="D228" s="64" t="s">
        <v>51</v>
      </c>
      <c r="E228" s="64">
        <v>19</v>
      </c>
      <c r="F228" s="64">
        <v>15</v>
      </c>
      <c r="G228" s="64" t="s">
        <v>52</v>
      </c>
      <c r="H228" s="64" t="s">
        <v>53</v>
      </c>
      <c r="I228" s="64" t="s">
        <v>54</v>
      </c>
      <c r="J228" s="65">
        <v>69.989999999999995</v>
      </c>
      <c r="K228" s="66">
        <f t="shared" si="0"/>
        <v>75.589200000000005</v>
      </c>
      <c r="L228" s="61">
        <v>18857000</v>
      </c>
      <c r="M228" s="61">
        <f t="shared" si="43"/>
        <v>1319801430</v>
      </c>
      <c r="N228" s="62"/>
      <c r="O228" s="113"/>
    </row>
    <row r="229" spans="1:15" s="63" customFormat="1" ht="23.85" customHeight="1">
      <c r="A229" s="64">
        <v>226</v>
      </c>
      <c r="B229" s="64" t="s">
        <v>285</v>
      </c>
      <c r="C229" s="64" t="s">
        <v>50</v>
      </c>
      <c r="D229" s="64" t="s">
        <v>51</v>
      </c>
      <c r="E229" s="64">
        <v>20</v>
      </c>
      <c r="F229" s="64">
        <v>1</v>
      </c>
      <c r="G229" s="64" t="s">
        <v>52</v>
      </c>
      <c r="H229" s="64" t="s">
        <v>53</v>
      </c>
      <c r="I229" s="64" t="s">
        <v>54</v>
      </c>
      <c r="J229" s="66">
        <v>69.989999999999995</v>
      </c>
      <c r="K229" s="66">
        <f t="shared" si="0"/>
        <v>75.589200000000005</v>
      </c>
      <c r="L229" s="61">
        <v>18857000</v>
      </c>
      <c r="M229" s="61">
        <f t="shared" si="43"/>
        <v>1319801430</v>
      </c>
      <c r="N229" s="62"/>
      <c r="O229" s="113"/>
    </row>
    <row r="230" spans="1:15" s="63" customFormat="1" ht="23.85" customHeight="1">
      <c r="A230" s="64">
        <v>227</v>
      </c>
      <c r="B230" s="64" t="s">
        <v>286</v>
      </c>
      <c r="C230" s="64" t="s">
        <v>50</v>
      </c>
      <c r="D230" s="64" t="s">
        <v>51</v>
      </c>
      <c r="E230" s="64">
        <v>20</v>
      </c>
      <c r="F230" s="64">
        <v>2</v>
      </c>
      <c r="G230" s="64" t="s">
        <v>52</v>
      </c>
      <c r="H230" s="64" t="s">
        <v>56</v>
      </c>
      <c r="I230" s="64" t="s">
        <v>57</v>
      </c>
      <c r="J230" s="65">
        <v>69.989999999999995</v>
      </c>
      <c r="K230" s="66">
        <f t="shared" si="0"/>
        <v>75.589200000000005</v>
      </c>
      <c r="L230" s="61">
        <v>18857000</v>
      </c>
      <c r="M230" s="61">
        <f t="shared" si="43"/>
        <v>1319801430</v>
      </c>
      <c r="N230" s="67"/>
      <c r="O230" s="113"/>
    </row>
    <row r="231" spans="1:15" s="63" customFormat="1" ht="23.85" customHeight="1">
      <c r="A231" s="64">
        <v>228</v>
      </c>
      <c r="B231" s="64" t="s">
        <v>287</v>
      </c>
      <c r="C231" s="64" t="s">
        <v>50</v>
      </c>
      <c r="D231" s="64" t="s">
        <v>51</v>
      </c>
      <c r="E231" s="64">
        <v>20</v>
      </c>
      <c r="F231" s="64">
        <v>3</v>
      </c>
      <c r="G231" s="64" t="str">
        <f t="shared" ref="G231:G233" si="50">IF(J231=70,"2 PN +1","2 PN")</f>
        <v>2 PN</v>
      </c>
      <c r="H231" s="64" t="s">
        <v>53</v>
      </c>
      <c r="I231" s="64" t="s">
        <v>57</v>
      </c>
      <c r="J231" s="65">
        <v>69.69</v>
      </c>
      <c r="K231" s="66">
        <f t="shared" si="0"/>
        <v>75.265200000000007</v>
      </c>
      <c r="L231" s="61">
        <v>18857000</v>
      </c>
      <c r="M231" s="61">
        <f t="shared" si="43"/>
        <v>1314144330</v>
      </c>
      <c r="N231" s="67"/>
      <c r="O231" s="113"/>
    </row>
    <row r="232" spans="1:15" s="63" customFormat="1" ht="23.85" customHeight="1">
      <c r="A232" s="64">
        <v>229</v>
      </c>
      <c r="B232" s="64" t="s">
        <v>288</v>
      </c>
      <c r="C232" s="64" t="s">
        <v>50</v>
      </c>
      <c r="D232" s="64" t="s">
        <v>51</v>
      </c>
      <c r="E232" s="64">
        <v>20</v>
      </c>
      <c r="F232" s="64">
        <v>4</v>
      </c>
      <c r="G232" s="64" t="str">
        <f t="shared" si="50"/>
        <v>2 PN</v>
      </c>
      <c r="H232" s="64" t="s">
        <v>53</v>
      </c>
      <c r="I232" s="64" t="s">
        <v>57</v>
      </c>
      <c r="J232" s="65">
        <v>69.69</v>
      </c>
      <c r="K232" s="66">
        <f t="shared" si="0"/>
        <v>75.265200000000007</v>
      </c>
      <c r="L232" s="61">
        <v>18857000</v>
      </c>
      <c r="M232" s="61">
        <f t="shared" si="43"/>
        <v>1314144330</v>
      </c>
      <c r="N232" s="62"/>
      <c r="O232" s="113"/>
    </row>
    <row r="233" spans="1:15" s="63" customFormat="1" ht="23.85" customHeight="1">
      <c r="A233" s="69">
        <v>230</v>
      </c>
      <c r="B233" s="69" t="s">
        <v>289</v>
      </c>
      <c r="C233" s="69" t="s">
        <v>50</v>
      </c>
      <c r="D233" s="69" t="s">
        <v>51</v>
      </c>
      <c r="E233" s="69">
        <v>20</v>
      </c>
      <c r="F233" s="69">
        <v>5</v>
      </c>
      <c r="G233" s="69" t="str">
        <f t="shared" si="50"/>
        <v>2 PN</v>
      </c>
      <c r="H233" s="69" t="s">
        <v>53</v>
      </c>
      <c r="I233" s="69" t="s">
        <v>57</v>
      </c>
      <c r="J233" s="70">
        <v>69.69</v>
      </c>
      <c r="K233" s="71">
        <f t="shared" si="0"/>
        <v>75.265200000000007</v>
      </c>
      <c r="L233" s="61">
        <v>18857000</v>
      </c>
      <c r="M233" s="61">
        <f t="shared" si="43"/>
        <v>1314144330</v>
      </c>
      <c r="N233" s="67"/>
      <c r="O233" s="113"/>
    </row>
    <row r="234" spans="1:15" s="63" customFormat="1" ht="23.85" customHeight="1">
      <c r="A234" s="77">
        <v>231</v>
      </c>
      <c r="B234" s="77" t="s">
        <v>290</v>
      </c>
      <c r="C234" s="77" t="s">
        <v>50</v>
      </c>
      <c r="D234" s="77" t="s">
        <v>51</v>
      </c>
      <c r="E234" s="77">
        <v>20</v>
      </c>
      <c r="F234" s="77">
        <v>6</v>
      </c>
      <c r="G234" s="77" t="s">
        <v>52</v>
      </c>
      <c r="H234" s="77" t="s">
        <v>56</v>
      </c>
      <c r="I234" s="77" t="s">
        <v>57</v>
      </c>
      <c r="J234" s="78">
        <v>69.989999999999995</v>
      </c>
      <c r="K234" s="79">
        <f t="shared" si="0"/>
        <v>75.589200000000005</v>
      </c>
      <c r="L234" s="61">
        <v>18857000</v>
      </c>
      <c r="M234" s="61">
        <f t="shared" si="43"/>
        <v>1319801430</v>
      </c>
      <c r="N234" s="67"/>
      <c r="O234" s="113"/>
    </row>
    <row r="235" spans="1:15" s="63" customFormat="1" ht="23.85" customHeight="1">
      <c r="A235" s="69">
        <v>232</v>
      </c>
      <c r="B235" s="69" t="s">
        <v>291</v>
      </c>
      <c r="C235" s="69" t="s">
        <v>50</v>
      </c>
      <c r="D235" s="69" t="s">
        <v>51</v>
      </c>
      <c r="E235" s="69">
        <v>20</v>
      </c>
      <c r="F235" s="69">
        <v>7</v>
      </c>
      <c r="G235" s="69" t="str">
        <f t="shared" ref="G235:G237" si="51">IF(J235=70,"2 PN +1","2 PN")</f>
        <v>2 PN</v>
      </c>
      <c r="H235" s="69" t="s">
        <v>53</v>
      </c>
      <c r="I235" s="69" t="s">
        <v>63</v>
      </c>
      <c r="J235" s="70">
        <v>68.84</v>
      </c>
      <c r="K235" s="71">
        <f t="shared" si="0"/>
        <v>74.347200000000015</v>
      </c>
      <c r="L235" s="61">
        <v>18857000</v>
      </c>
      <c r="M235" s="61">
        <f t="shared" si="43"/>
        <v>1298115880</v>
      </c>
      <c r="N235" s="62"/>
      <c r="O235" s="113"/>
    </row>
    <row r="236" spans="1:15" s="63" customFormat="1" ht="23.85" customHeight="1">
      <c r="A236" s="59">
        <v>233</v>
      </c>
      <c r="B236" s="59" t="s">
        <v>292</v>
      </c>
      <c r="C236" s="59" t="s">
        <v>50</v>
      </c>
      <c r="D236" s="59" t="s">
        <v>51</v>
      </c>
      <c r="E236" s="59">
        <v>20</v>
      </c>
      <c r="F236" s="59">
        <v>8</v>
      </c>
      <c r="G236" s="59" t="str">
        <f t="shared" si="51"/>
        <v>2 PN</v>
      </c>
      <c r="H236" s="59" t="s">
        <v>53</v>
      </c>
      <c r="I236" s="59" t="s">
        <v>63</v>
      </c>
      <c r="J236" s="68">
        <v>69.16</v>
      </c>
      <c r="K236" s="60">
        <f t="shared" si="0"/>
        <v>74.692800000000005</v>
      </c>
      <c r="L236" s="61">
        <v>18857000</v>
      </c>
      <c r="M236" s="61">
        <f t="shared" si="43"/>
        <v>1304150120</v>
      </c>
      <c r="N236" s="67"/>
      <c r="O236" s="113"/>
    </row>
    <row r="237" spans="1:15" s="63" customFormat="1" ht="23.85" customHeight="1">
      <c r="A237" s="69">
        <v>234</v>
      </c>
      <c r="B237" s="69" t="s">
        <v>293</v>
      </c>
      <c r="C237" s="69" t="s">
        <v>50</v>
      </c>
      <c r="D237" s="69" t="s">
        <v>51</v>
      </c>
      <c r="E237" s="69">
        <v>20</v>
      </c>
      <c r="F237" s="69">
        <v>9</v>
      </c>
      <c r="G237" s="69" t="str">
        <f t="shared" si="51"/>
        <v>2 PN</v>
      </c>
      <c r="H237" s="69" t="s">
        <v>53</v>
      </c>
      <c r="I237" s="69" t="s">
        <v>63</v>
      </c>
      <c r="J237" s="70">
        <v>68.84</v>
      </c>
      <c r="K237" s="71">
        <f t="shared" si="0"/>
        <v>74.347200000000015</v>
      </c>
      <c r="L237" s="61">
        <v>18857000</v>
      </c>
      <c r="M237" s="61">
        <f t="shared" si="43"/>
        <v>1298115880</v>
      </c>
      <c r="N237" s="62"/>
      <c r="O237" s="113"/>
    </row>
    <row r="238" spans="1:15" s="63" customFormat="1" ht="23.85" customHeight="1">
      <c r="A238" s="64">
        <v>235</v>
      </c>
      <c r="B238" s="64" t="s">
        <v>294</v>
      </c>
      <c r="C238" s="64" t="s">
        <v>50</v>
      </c>
      <c r="D238" s="64" t="s">
        <v>51</v>
      </c>
      <c r="E238" s="64">
        <v>20</v>
      </c>
      <c r="F238" s="64">
        <v>10</v>
      </c>
      <c r="G238" s="64" t="s">
        <v>52</v>
      </c>
      <c r="H238" s="64" t="s">
        <v>56</v>
      </c>
      <c r="I238" s="64" t="s">
        <v>67</v>
      </c>
      <c r="J238" s="65">
        <v>69.989999999999995</v>
      </c>
      <c r="K238" s="66">
        <f t="shared" si="0"/>
        <v>75.589200000000005</v>
      </c>
      <c r="L238" s="61">
        <v>18857000</v>
      </c>
      <c r="M238" s="61">
        <f t="shared" si="43"/>
        <v>1319801430</v>
      </c>
      <c r="N238" s="72"/>
      <c r="O238" s="113"/>
    </row>
    <row r="239" spans="1:15" s="63" customFormat="1" ht="23.85" customHeight="1">
      <c r="A239" s="64">
        <v>236</v>
      </c>
      <c r="B239" s="64" t="s">
        <v>295</v>
      </c>
      <c r="C239" s="64" t="s">
        <v>50</v>
      </c>
      <c r="D239" s="64" t="s">
        <v>51</v>
      </c>
      <c r="E239" s="64">
        <v>20</v>
      </c>
      <c r="F239" s="64">
        <v>11</v>
      </c>
      <c r="G239" s="64" t="str">
        <f t="shared" ref="G239:G241" si="52">IF(J239=70,"2 PN +1","2 PN")</f>
        <v>2 PN</v>
      </c>
      <c r="H239" s="64" t="s">
        <v>53</v>
      </c>
      <c r="I239" s="64" t="s">
        <v>67</v>
      </c>
      <c r="J239" s="65">
        <v>69.69</v>
      </c>
      <c r="K239" s="66">
        <f t="shared" si="0"/>
        <v>75.265200000000007</v>
      </c>
      <c r="L239" s="61">
        <v>18857000</v>
      </c>
      <c r="M239" s="61">
        <f t="shared" si="43"/>
        <v>1314144330</v>
      </c>
      <c r="N239" s="62"/>
      <c r="O239" s="113"/>
    </row>
    <row r="240" spans="1:15" s="63" customFormat="1" ht="23.85" customHeight="1">
      <c r="A240" s="69">
        <v>237</v>
      </c>
      <c r="B240" s="69" t="s">
        <v>296</v>
      </c>
      <c r="C240" s="69" t="s">
        <v>50</v>
      </c>
      <c r="D240" s="69" t="s">
        <v>51</v>
      </c>
      <c r="E240" s="69">
        <v>20</v>
      </c>
      <c r="F240" s="69">
        <v>12</v>
      </c>
      <c r="G240" s="69" t="str">
        <f t="shared" si="52"/>
        <v>2 PN</v>
      </c>
      <c r="H240" s="69" t="s">
        <v>53</v>
      </c>
      <c r="I240" s="69" t="s">
        <v>67</v>
      </c>
      <c r="J240" s="70">
        <v>69.69</v>
      </c>
      <c r="K240" s="71">
        <f t="shared" si="0"/>
        <v>75.265200000000007</v>
      </c>
      <c r="L240" s="61">
        <v>18857000</v>
      </c>
      <c r="M240" s="61">
        <f t="shared" si="43"/>
        <v>1314144330</v>
      </c>
      <c r="N240" s="62"/>
      <c r="O240" s="113"/>
    </row>
    <row r="241" spans="1:15" s="63" customFormat="1" ht="23.85" customHeight="1">
      <c r="A241" s="69">
        <v>238</v>
      </c>
      <c r="B241" s="69" t="s">
        <v>297</v>
      </c>
      <c r="C241" s="69" t="s">
        <v>50</v>
      </c>
      <c r="D241" s="69" t="s">
        <v>51</v>
      </c>
      <c r="E241" s="69">
        <v>20</v>
      </c>
      <c r="F241" s="69" t="s">
        <v>71</v>
      </c>
      <c r="G241" s="69" t="str">
        <f t="shared" si="52"/>
        <v>2 PN</v>
      </c>
      <c r="H241" s="69" t="s">
        <v>53</v>
      </c>
      <c r="I241" s="69" t="s">
        <v>67</v>
      </c>
      <c r="J241" s="70">
        <v>69.69</v>
      </c>
      <c r="K241" s="71">
        <f t="shared" si="0"/>
        <v>75.265200000000007</v>
      </c>
      <c r="L241" s="61">
        <v>18857000</v>
      </c>
      <c r="M241" s="61">
        <f t="shared" si="43"/>
        <v>1314144330</v>
      </c>
      <c r="N241" s="62"/>
      <c r="O241" s="113"/>
    </row>
    <row r="242" spans="1:15" s="63" customFormat="1" ht="23.85" customHeight="1">
      <c r="A242" s="64">
        <v>239</v>
      </c>
      <c r="B242" s="64" t="s">
        <v>298</v>
      </c>
      <c r="C242" s="64" t="s">
        <v>50</v>
      </c>
      <c r="D242" s="64" t="s">
        <v>51</v>
      </c>
      <c r="E242" s="64">
        <v>20</v>
      </c>
      <c r="F242" s="64">
        <v>14</v>
      </c>
      <c r="G242" s="64" t="s">
        <v>52</v>
      </c>
      <c r="H242" s="64" t="s">
        <v>56</v>
      </c>
      <c r="I242" s="64" t="s">
        <v>67</v>
      </c>
      <c r="J242" s="65">
        <v>69.989999999999995</v>
      </c>
      <c r="K242" s="66">
        <f t="shared" si="0"/>
        <v>75.589200000000005</v>
      </c>
      <c r="L242" s="61">
        <v>18857000</v>
      </c>
      <c r="M242" s="61">
        <f t="shared" si="43"/>
        <v>1319801430</v>
      </c>
      <c r="N242" s="76"/>
      <c r="O242" s="113"/>
    </row>
    <row r="243" spans="1:15" s="63" customFormat="1" ht="23.85" customHeight="1">
      <c r="A243" s="64">
        <v>240</v>
      </c>
      <c r="B243" s="64" t="s">
        <v>299</v>
      </c>
      <c r="C243" s="64" t="s">
        <v>50</v>
      </c>
      <c r="D243" s="64" t="s">
        <v>51</v>
      </c>
      <c r="E243" s="64">
        <v>20</v>
      </c>
      <c r="F243" s="64">
        <v>15</v>
      </c>
      <c r="G243" s="64" t="s">
        <v>52</v>
      </c>
      <c r="H243" s="64" t="s">
        <v>53</v>
      </c>
      <c r="I243" s="64" t="s">
        <v>54</v>
      </c>
      <c r="J243" s="65">
        <v>69.989999999999995</v>
      </c>
      <c r="K243" s="66">
        <f t="shared" si="0"/>
        <v>75.589200000000005</v>
      </c>
      <c r="L243" s="61">
        <v>18857000</v>
      </c>
      <c r="M243" s="61">
        <f t="shared" si="43"/>
        <v>1319801430</v>
      </c>
      <c r="N243" s="62"/>
      <c r="O243" s="113"/>
    </row>
    <row r="244" spans="1:15" s="63" customFormat="1" ht="23.85" customHeight="1">
      <c r="A244" s="64">
        <v>241</v>
      </c>
      <c r="B244" s="64" t="s">
        <v>300</v>
      </c>
      <c r="C244" s="64" t="s">
        <v>50</v>
      </c>
      <c r="D244" s="64" t="s">
        <v>51</v>
      </c>
      <c r="E244" s="64">
        <v>21</v>
      </c>
      <c r="F244" s="64">
        <v>1</v>
      </c>
      <c r="G244" s="64" t="s">
        <v>52</v>
      </c>
      <c r="H244" s="64" t="s">
        <v>53</v>
      </c>
      <c r="I244" s="64" t="s">
        <v>54</v>
      </c>
      <c r="J244" s="66">
        <v>69.989999999999995</v>
      </c>
      <c r="K244" s="66">
        <f t="shared" si="0"/>
        <v>75.589200000000005</v>
      </c>
      <c r="L244" s="61">
        <v>18857000</v>
      </c>
      <c r="M244" s="61">
        <f t="shared" si="43"/>
        <v>1319801430</v>
      </c>
      <c r="N244" s="62"/>
      <c r="O244" s="113"/>
    </row>
    <row r="245" spans="1:15" s="63" customFormat="1" ht="23.85" customHeight="1">
      <c r="A245" s="64">
        <v>242</v>
      </c>
      <c r="B245" s="64" t="s">
        <v>301</v>
      </c>
      <c r="C245" s="64" t="s">
        <v>50</v>
      </c>
      <c r="D245" s="64" t="s">
        <v>51</v>
      </c>
      <c r="E245" s="64">
        <v>21</v>
      </c>
      <c r="F245" s="64">
        <v>2</v>
      </c>
      <c r="G245" s="64" t="s">
        <v>52</v>
      </c>
      <c r="H245" s="64" t="s">
        <v>56</v>
      </c>
      <c r="I245" s="64" t="s">
        <v>57</v>
      </c>
      <c r="J245" s="65">
        <v>69.989999999999995</v>
      </c>
      <c r="K245" s="66">
        <f t="shared" si="0"/>
        <v>75.589200000000005</v>
      </c>
      <c r="L245" s="61">
        <v>18857000</v>
      </c>
      <c r="M245" s="61">
        <f t="shared" si="43"/>
        <v>1319801430</v>
      </c>
      <c r="N245" s="67"/>
      <c r="O245" s="113"/>
    </row>
    <row r="246" spans="1:15" s="63" customFormat="1" ht="23.85" customHeight="1">
      <c r="A246" s="64">
        <v>243</v>
      </c>
      <c r="B246" s="64" t="s">
        <v>302</v>
      </c>
      <c r="C246" s="64" t="s">
        <v>50</v>
      </c>
      <c r="D246" s="64" t="s">
        <v>51</v>
      </c>
      <c r="E246" s="64">
        <v>21</v>
      </c>
      <c r="F246" s="64">
        <v>3</v>
      </c>
      <c r="G246" s="64" t="str">
        <f t="shared" ref="G246:G248" si="53">IF(J246=70,"2 PN +1","2 PN")</f>
        <v>2 PN</v>
      </c>
      <c r="H246" s="64" t="s">
        <v>53</v>
      </c>
      <c r="I246" s="64" t="s">
        <v>57</v>
      </c>
      <c r="J246" s="65">
        <v>69.69</v>
      </c>
      <c r="K246" s="66">
        <f t="shared" si="0"/>
        <v>75.265200000000007</v>
      </c>
      <c r="L246" s="61">
        <v>18857000</v>
      </c>
      <c r="M246" s="61">
        <f t="shared" si="43"/>
        <v>1314144330</v>
      </c>
      <c r="N246" s="67"/>
      <c r="O246" s="113"/>
    </row>
    <row r="247" spans="1:15" s="63" customFormat="1" ht="23.85" customHeight="1">
      <c r="A247" s="64">
        <v>244</v>
      </c>
      <c r="B247" s="64" t="s">
        <v>303</v>
      </c>
      <c r="C247" s="64" t="s">
        <v>50</v>
      </c>
      <c r="D247" s="64" t="s">
        <v>51</v>
      </c>
      <c r="E247" s="64">
        <v>21</v>
      </c>
      <c r="F247" s="64">
        <v>4</v>
      </c>
      <c r="G247" s="64" t="str">
        <f t="shared" si="53"/>
        <v>2 PN</v>
      </c>
      <c r="H247" s="64" t="s">
        <v>53</v>
      </c>
      <c r="I247" s="64" t="s">
        <v>57</v>
      </c>
      <c r="J247" s="65">
        <v>69.69</v>
      </c>
      <c r="K247" s="66">
        <f t="shared" si="0"/>
        <v>75.265200000000007</v>
      </c>
      <c r="L247" s="61">
        <v>18857000</v>
      </c>
      <c r="M247" s="61">
        <f t="shared" si="43"/>
        <v>1314144330</v>
      </c>
      <c r="N247" s="62"/>
      <c r="O247" s="113"/>
    </row>
    <row r="248" spans="1:15" s="63" customFormat="1" ht="23.85" customHeight="1">
      <c r="A248" s="64">
        <v>245</v>
      </c>
      <c r="B248" s="64" t="s">
        <v>304</v>
      </c>
      <c r="C248" s="64" t="s">
        <v>50</v>
      </c>
      <c r="D248" s="64" t="s">
        <v>51</v>
      </c>
      <c r="E248" s="64">
        <v>21</v>
      </c>
      <c r="F248" s="64">
        <v>5</v>
      </c>
      <c r="G248" s="64" t="str">
        <f t="shared" si="53"/>
        <v>2 PN</v>
      </c>
      <c r="H248" s="64" t="s">
        <v>53</v>
      </c>
      <c r="I248" s="64" t="s">
        <v>57</v>
      </c>
      <c r="J248" s="65">
        <v>69.69</v>
      </c>
      <c r="K248" s="66">
        <f t="shared" si="0"/>
        <v>75.265200000000007</v>
      </c>
      <c r="L248" s="61">
        <v>18857000</v>
      </c>
      <c r="M248" s="61">
        <f t="shared" si="43"/>
        <v>1314144330</v>
      </c>
      <c r="N248" s="67"/>
      <c r="O248" s="113"/>
    </row>
    <row r="249" spans="1:15" s="63" customFormat="1" ht="23.85" customHeight="1">
      <c r="A249" s="64">
        <v>246</v>
      </c>
      <c r="B249" s="64" t="s">
        <v>305</v>
      </c>
      <c r="C249" s="64" t="s">
        <v>50</v>
      </c>
      <c r="D249" s="64" t="s">
        <v>51</v>
      </c>
      <c r="E249" s="64">
        <v>21</v>
      </c>
      <c r="F249" s="64">
        <v>6</v>
      </c>
      <c r="G249" s="64" t="s">
        <v>52</v>
      </c>
      <c r="H249" s="64" t="s">
        <v>56</v>
      </c>
      <c r="I249" s="64" t="s">
        <v>57</v>
      </c>
      <c r="J249" s="65">
        <v>69.989999999999995</v>
      </c>
      <c r="K249" s="66">
        <f t="shared" si="0"/>
        <v>75.589200000000005</v>
      </c>
      <c r="L249" s="61">
        <v>18857000</v>
      </c>
      <c r="M249" s="61">
        <f t="shared" si="43"/>
        <v>1319801430</v>
      </c>
      <c r="N249" s="67"/>
      <c r="O249" s="113"/>
    </row>
    <row r="250" spans="1:15" s="63" customFormat="1" ht="23.85" customHeight="1">
      <c r="A250" s="59">
        <v>247</v>
      </c>
      <c r="B250" s="59" t="s">
        <v>306</v>
      </c>
      <c r="C250" s="59" t="s">
        <v>50</v>
      </c>
      <c r="D250" s="59" t="s">
        <v>51</v>
      </c>
      <c r="E250" s="59">
        <v>21</v>
      </c>
      <c r="F250" s="59">
        <v>7</v>
      </c>
      <c r="G250" s="59" t="str">
        <f t="shared" ref="G250:G252" si="54">IF(J250=70,"2 PN +1","2 PN")</f>
        <v>2 PN</v>
      </c>
      <c r="H250" s="59" t="s">
        <v>53</v>
      </c>
      <c r="I250" s="59" t="s">
        <v>63</v>
      </c>
      <c r="J250" s="68">
        <v>68.84</v>
      </c>
      <c r="K250" s="60">
        <f t="shared" si="0"/>
        <v>74.347200000000015</v>
      </c>
      <c r="L250" s="61">
        <v>18857000</v>
      </c>
      <c r="M250" s="61">
        <f t="shared" si="43"/>
        <v>1298115880</v>
      </c>
      <c r="N250" s="62"/>
      <c r="O250" s="113"/>
    </row>
    <row r="251" spans="1:15" s="63" customFormat="1" ht="23.85" customHeight="1">
      <c r="A251" s="59">
        <v>248</v>
      </c>
      <c r="B251" s="59" t="s">
        <v>307</v>
      </c>
      <c r="C251" s="59" t="s">
        <v>50</v>
      </c>
      <c r="D251" s="59" t="s">
        <v>51</v>
      </c>
      <c r="E251" s="59">
        <v>21</v>
      </c>
      <c r="F251" s="59">
        <v>8</v>
      </c>
      <c r="G251" s="59" t="str">
        <f t="shared" si="54"/>
        <v>2 PN</v>
      </c>
      <c r="H251" s="59" t="s">
        <v>53</v>
      </c>
      <c r="I251" s="59" t="s">
        <v>63</v>
      </c>
      <c r="J251" s="68">
        <v>69.16</v>
      </c>
      <c r="K251" s="60">
        <f t="shared" si="0"/>
        <v>74.692800000000005</v>
      </c>
      <c r="L251" s="61">
        <v>18857000</v>
      </c>
      <c r="M251" s="61">
        <f t="shared" si="43"/>
        <v>1304150120</v>
      </c>
      <c r="N251" s="67"/>
      <c r="O251" s="113"/>
    </row>
    <row r="252" spans="1:15" s="63" customFormat="1" ht="23.85" customHeight="1">
      <c r="A252" s="59">
        <v>249</v>
      </c>
      <c r="B252" s="59" t="s">
        <v>308</v>
      </c>
      <c r="C252" s="59" t="s">
        <v>50</v>
      </c>
      <c r="D252" s="59" t="s">
        <v>51</v>
      </c>
      <c r="E252" s="59">
        <v>21</v>
      </c>
      <c r="F252" s="59">
        <v>9</v>
      </c>
      <c r="G252" s="59" t="str">
        <f t="shared" si="54"/>
        <v>2 PN</v>
      </c>
      <c r="H252" s="59" t="s">
        <v>53</v>
      </c>
      <c r="I252" s="59" t="s">
        <v>63</v>
      </c>
      <c r="J252" s="68">
        <v>68.84</v>
      </c>
      <c r="K252" s="60">
        <f t="shared" si="0"/>
        <v>74.347200000000015</v>
      </c>
      <c r="L252" s="61">
        <v>18857000</v>
      </c>
      <c r="M252" s="61">
        <f t="shared" si="43"/>
        <v>1298115880</v>
      </c>
      <c r="N252" s="62"/>
      <c r="O252" s="113"/>
    </row>
    <row r="253" spans="1:15" s="63" customFormat="1" ht="23.85" customHeight="1">
      <c r="A253" s="77">
        <v>250</v>
      </c>
      <c r="B253" s="77" t="s">
        <v>309</v>
      </c>
      <c r="C253" s="77" t="s">
        <v>50</v>
      </c>
      <c r="D253" s="77" t="s">
        <v>51</v>
      </c>
      <c r="E253" s="77">
        <v>21</v>
      </c>
      <c r="F253" s="77">
        <v>10</v>
      </c>
      <c r="G253" s="77" t="s">
        <v>52</v>
      </c>
      <c r="H253" s="77" t="s">
        <v>56</v>
      </c>
      <c r="I253" s="77" t="s">
        <v>67</v>
      </c>
      <c r="J253" s="78">
        <v>69.989999999999995</v>
      </c>
      <c r="K253" s="79">
        <f t="shared" si="0"/>
        <v>75.589200000000005</v>
      </c>
      <c r="L253" s="61">
        <v>18857000</v>
      </c>
      <c r="M253" s="61">
        <f t="shared" si="43"/>
        <v>1319801430</v>
      </c>
      <c r="N253" s="72"/>
      <c r="O253" s="113"/>
    </row>
    <row r="254" spans="1:15" s="63" customFormat="1" ht="23.85" customHeight="1">
      <c r="A254" s="64">
        <v>251</v>
      </c>
      <c r="B254" s="64" t="s">
        <v>310</v>
      </c>
      <c r="C254" s="64" t="s">
        <v>50</v>
      </c>
      <c r="D254" s="64" t="s">
        <v>51</v>
      </c>
      <c r="E254" s="64">
        <v>21</v>
      </c>
      <c r="F254" s="64">
        <v>11</v>
      </c>
      <c r="G254" s="64" t="str">
        <f t="shared" ref="G254:G256" si="55">IF(J254=70,"2 PN +1","2 PN")</f>
        <v>2 PN</v>
      </c>
      <c r="H254" s="64" t="s">
        <v>53</v>
      </c>
      <c r="I254" s="64" t="s">
        <v>67</v>
      </c>
      <c r="J254" s="65">
        <v>69.69</v>
      </c>
      <c r="K254" s="66">
        <f t="shared" si="0"/>
        <v>75.265200000000007</v>
      </c>
      <c r="L254" s="61">
        <v>18857000</v>
      </c>
      <c r="M254" s="61">
        <f t="shared" si="43"/>
        <v>1314144330</v>
      </c>
      <c r="N254" s="62"/>
      <c r="O254" s="113"/>
    </row>
    <row r="255" spans="1:15" s="63" customFormat="1" ht="23.85" customHeight="1">
      <c r="A255" s="59">
        <v>252</v>
      </c>
      <c r="B255" s="59" t="s">
        <v>311</v>
      </c>
      <c r="C255" s="59" t="s">
        <v>50</v>
      </c>
      <c r="D255" s="59" t="s">
        <v>51</v>
      </c>
      <c r="E255" s="59">
        <v>21</v>
      </c>
      <c r="F255" s="59">
        <v>12</v>
      </c>
      <c r="G255" s="59" t="str">
        <f t="shared" si="55"/>
        <v>2 PN</v>
      </c>
      <c r="H255" s="59" t="s">
        <v>53</v>
      </c>
      <c r="I255" s="59" t="s">
        <v>67</v>
      </c>
      <c r="J255" s="68">
        <v>69.69</v>
      </c>
      <c r="K255" s="60">
        <f t="shared" si="0"/>
        <v>75.265200000000007</v>
      </c>
      <c r="L255" s="61">
        <v>18857000</v>
      </c>
      <c r="M255" s="61">
        <f t="shared" si="43"/>
        <v>1314144330</v>
      </c>
      <c r="N255" s="62"/>
      <c r="O255" s="113"/>
    </row>
    <row r="256" spans="1:15" s="63" customFormat="1" ht="23.85" customHeight="1">
      <c r="A256" s="59">
        <v>253</v>
      </c>
      <c r="B256" s="59" t="s">
        <v>312</v>
      </c>
      <c r="C256" s="59" t="s">
        <v>50</v>
      </c>
      <c r="D256" s="59" t="s">
        <v>51</v>
      </c>
      <c r="E256" s="59">
        <v>21</v>
      </c>
      <c r="F256" s="59" t="s">
        <v>71</v>
      </c>
      <c r="G256" s="59" t="str">
        <f t="shared" si="55"/>
        <v>2 PN</v>
      </c>
      <c r="H256" s="59" t="s">
        <v>53</v>
      </c>
      <c r="I256" s="59" t="s">
        <v>67</v>
      </c>
      <c r="J256" s="68">
        <v>69.69</v>
      </c>
      <c r="K256" s="60">
        <f t="shared" si="0"/>
        <v>75.265200000000007</v>
      </c>
      <c r="L256" s="61">
        <v>18857000</v>
      </c>
      <c r="M256" s="61">
        <f t="shared" si="43"/>
        <v>1314144330</v>
      </c>
      <c r="N256" s="62"/>
      <c r="O256" s="113"/>
    </row>
    <row r="257" spans="1:15" s="63" customFormat="1" ht="23.85" customHeight="1">
      <c r="A257" s="64">
        <v>254</v>
      </c>
      <c r="B257" s="64" t="s">
        <v>313</v>
      </c>
      <c r="C257" s="64" t="s">
        <v>50</v>
      </c>
      <c r="D257" s="64" t="s">
        <v>51</v>
      </c>
      <c r="E257" s="64">
        <v>21</v>
      </c>
      <c r="F257" s="64">
        <v>14</v>
      </c>
      <c r="G257" s="64" t="s">
        <v>52</v>
      </c>
      <c r="H257" s="64" t="s">
        <v>56</v>
      </c>
      <c r="I257" s="64" t="s">
        <v>67</v>
      </c>
      <c r="J257" s="65">
        <v>69.989999999999995</v>
      </c>
      <c r="K257" s="66">
        <f t="shared" si="0"/>
        <v>75.589200000000005</v>
      </c>
      <c r="L257" s="61">
        <v>18857000</v>
      </c>
      <c r="M257" s="61">
        <f t="shared" si="43"/>
        <v>1319801430</v>
      </c>
      <c r="N257" s="76"/>
      <c r="O257" s="113"/>
    </row>
    <row r="258" spans="1:15" s="63" customFormat="1" ht="23.85" customHeight="1">
      <c r="A258" s="64">
        <v>255</v>
      </c>
      <c r="B258" s="64" t="s">
        <v>314</v>
      </c>
      <c r="C258" s="64" t="s">
        <v>50</v>
      </c>
      <c r="D258" s="64" t="s">
        <v>51</v>
      </c>
      <c r="E258" s="64">
        <v>21</v>
      </c>
      <c r="F258" s="64">
        <v>15</v>
      </c>
      <c r="G258" s="64" t="s">
        <v>52</v>
      </c>
      <c r="H258" s="64" t="s">
        <v>53</v>
      </c>
      <c r="I258" s="64" t="s">
        <v>54</v>
      </c>
      <c r="J258" s="65">
        <v>69.989999999999995</v>
      </c>
      <c r="K258" s="66">
        <f t="shared" si="0"/>
        <v>75.589200000000005</v>
      </c>
      <c r="L258" s="61">
        <v>18857000</v>
      </c>
      <c r="M258" s="61">
        <f t="shared" si="43"/>
        <v>1319801430</v>
      </c>
      <c r="N258" s="62"/>
      <c r="O258" s="113"/>
    </row>
    <row r="259" spans="1:15" s="63" customFormat="1" ht="23.85" customHeight="1">
      <c r="A259" s="64">
        <v>256</v>
      </c>
      <c r="B259" s="64" t="s">
        <v>315</v>
      </c>
      <c r="C259" s="64" t="s">
        <v>50</v>
      </c>
      <c r="D259" s="64" t="s">
        <v>51</v>
      </c>
      <c r="E259" s="64">
        <v>22</v>
      </c>
      <c r="F259" s="64">
        <v>1</v>
      </c>
      <c r="G259" s="64" t="s">
        <v>52</v>
      </c>
      <c r="H259" s="64" t="s">
        <v>53</v>
      </c>
      <c r="I259" s="64" t="s">
        <v>54</v>
      </c>
      <c r="J259" s="66">
        <v>69.989999999999995</v>
      </c>
      <c r="K259" s="66">
        <f t="shared" ref="K259:K376" si="56">J259*1.08</f>
        <v>75.589200000000005</v>
      </c>
      <c r="L259" s="61">
        <v>18857000</v>
      </c>
      <c r="M259" s="61">
        <f t="shared" si="43"/>
        <v>1319801430</v>
      </c>
      <c r="N259" s="62"/>
      <c r="O259" s="113"/>
    </row>
    <row r="260" spans="1:15" s="63" customFormat="1" ht="23.85" customHeight="1">
      <c r="A260" s="64">
        <v>257</v>
      </c>
      <c r="B260" s="64" t="s">
        <v>316</v>
      </c>
      <c r="C260" s="64" t="s">
        <v>50</v>
      </c>
      <c r="D260" s="64" t="s">
        <v>51</v>
      </c>
      <c r="E260" s="64">
        <v>22</v>
      </c>
      <c r="F260" s="64">
        <v>2</v>
      </c>
      <c r="G260" s="64" t="s">
        <v>52</v>
      </c>
      <c r="H260" s="64" t="s">
        <v>56</v>
      </c>
      <c r="I260" s="64" t="s">
        <v>57</v>
      </c>
      <c r="J260" s="65">
        <v>69.989999999999995</v>
      </c>
      <c r="K260" s="66">
        <f t="shared" si="56"/>
        <v>75.589200000000005</v>
      </c>
      <c r="L260" s="61">
        <v>18857000</v>
      </c>
      <c r="M260" s="61">
        <f t="shared" si="43"/>
        <v>1319801430</v>
      </c>
      <c r="N260" s="67"/>
      <c r="O260" s="113"/>
    </row>
    <row r="261" spans="1:15" s="63" customFormat="1" ht="23.85" customHeight="1">
      <c r="A261" s="69">
        <v>258</v>
      </c>
      <c r="B261" s="69" t="s">
        <v>317</v>
      </c>
      <c r="C261" s="69" t="s">
        <v>50</v>
      </c>
      <c r="D261" s="69" t="s">
        <v>51</v>
      </c>
      <c r="E261" s="69">
        <v>22</v>
      </c>
      <c r="F261" s="69">
        <v>3</v>
      </c>
      <c r="G261" s="69" t="str">
        <f t="shared" ref="G261:G263" si="57">IF(J261=70,"2 PN +1","2 PN")</f>
        <v>2 PN</v>
      </c>
      <c r="H261" s="69" t="s">
        <v>53</v>
      </c>
      <c r="I261" s="69" t="s">
        <v>57</v>
      </c>
      <c r="J261" s="70">
        <v>69.69</v>
      </c>
      <c r="K261" s="71">
        <f t="shared" si="56"/>
        <v>75.265200000000007</v>
      </c>
      <c r="L261" s="61">
        <v>18857000</v>
      </c>
      <c r="M261" s="61">
        <f t="shared" ref="M261:M324" si="58">J261*L261</f>
        <v>1314144330</v>
      </c>
      <c r="N261" s="67"/>
      <c r="O261" s="113"/>
    </row>
    <row r="262" spans="1:15" s="63" customFormat="1" ht="23.85" customHeight="1">
      <c r="A262" s="77">
        <v>259</v>
      </c>
      <c r="B262" s="77" t="s">
        <v>318</v>
      </c>
      <c r="C262" s="77" t="s">
        <v>50</v>
      </c>
      <c r="D262" s="77" t="s">
        <v>51</v>
      </c>
      <c r="E262" s="77">
        <v>22</v>
      </c>
      <c r="F262" s="77">
        <v>4</v>
      </c>
      <c r="G262" s="77" t="str">
        <f t="shared" si="57"/>
        <v>2 PN</v>
      </c>
      <c r="H262" s="77" t="s">
        <v>53</v>
      </c>
      <c r="I262" s="77" t="s">
        <v>57</v>
      </c>
      <c r="J262" s="78">
        <v>69.69</v>
      </c>
      <c r="K262" s="79">
        <f t="shared" si="56"/>
        <v>75.265200000000007</v>
      </c>
      <c r="L262" s="61">
        <v>18857000</v>
      </c>
      <c r="M262" s="61">
        <f t="shared" si="58"/>
        <v>1314144330</v>
      </c>
      <c r="N262" s="62"/>
      <c r="O262" s="113"/>
    </row>
    <row r="263" spans="1:15" s="63" customFormat="1" ht="23.85" customHeight="1">
      <c r="A263" s="64">
        <v>260</v>
      </c>
      <c r="B263" s="64" t="s">
        <v>319</v>
      </c>
      <c r="C263" s="64" t="s">
        <v>50</v>
      </c>
      <c r="D263" s="64" t="s">
        <v>51</v>
      </c>
      <c r="E263" s="64">
        <v>22</v>
      </c>
      <c r="F263" s="64">
        <v>5</v>
      </c>
      <c r="G263" s="64" t="str">
        <f t="shared" si="57"/>
        <v>2 PN</v>
      </c>
      <c r="H263" s="64" t="s">
        <v>53</v>
      </c>
      <c r="I263" s="64" t="s">
        <v>57</v>
      </c>
      <c r="J263" s="65">
        <v>69.69</v>
      </c>
      <c r="K263" s="66">
        <f t="shared" si="56"/>
        <v>75.265200000000007</v>
      </c>
      <c r="L263" s="61">
        <v>18857000</v>
      </c>
      <c r="M263" s="61">
        <f t="shared" si="58"/>
        <v>1314144330</v>
      </c>
      <c r="N263" s="67"/>
      <c r="O263" s="113"/>
    </row>
    <row r="264" spans="1:15" s="63" customFormat="1" ht="23.85" customHeight="1">
      <c r="A264" s="64">
        <v>261</v>
      </c>
      <c r="B264" s="64" t="s">
        <v>320</v>
      </c>
      <c r="C264" s="64" t="s">
        <v>50</v>
      </c>
      <c r="D264" s="64" t="s">
        <v>51</v>
      </c>
      <c r="E264" s="64">
        <v>22</v>
      </c>
      <c r="F264" s="64">
        <v>6</v>
      </c>
      <c r="G264" s="64" t="s">
        <v>52</v>
      </c>
      <c r="H264" s="64" t="s">
        <v>56</v>
      </c>
      <c r="I264" s="64" t="s">
        <v>57</v>
      </c>
      <c r="J264" s="65">
        <v>69.989999999999995</v>
      </c>
      <c r="K264" s="66">
        <f t="shared" si="56"/>
        <v>75.589200000000005</v>
      </c>
      <c r="L264" s="61">
        <v>18857000</v>
      </c>
      <c r="M264" s="61">
        <f t="shared" si="58"/>
        <v>1319801430</v>
      </c>
      <c r="N264" s="67"/>
      <c r="O264" s="113"/>
    </row>
    <row r="265" spans="1:15" s="63" customFormat="1" ht="23.85" customHeight="1">
      <c r="A265" s="64">
        <v>262</v>
      </c>
      <c r="B265" s="64" t="s">
        <v>321</v>
      </c>
      <c r="C265" s="64" t="s">
        <v>50</v>
      </c>
      <c r="D265" s="64" t="s">
        <v>51</v>
      </c>
      <c r="E265" s="64">
        <v>22</v>
      </c>
      <c r="F265" s="64">
        <v>7</v>
      </c>
      <c r="G265" s="64" t="str">
        <f t="shared" ref="G265:G267" si="59">IF(J265=70,"2 PN +1","2 PN")</f>
        <v>2 PN</v>
      </c>
      <c r="H265" s="64" t="s">
        <v>53</v>
      </c>
      <c r="I265" s="64" t="s">
        <v>63</v>
      </c>
      <c r="J265" s="65">
        <v>68.84</v>
      </c>
      <c r="K265" s="66">
        <f t="shared" si="56"/>
        <v>74.347200000000015</v>
      </c>
      <c r="L265" s="61">
        <v>18857000</v>
      </c>
      <c r="M265" s="61">
        <f t="shared" si="58"/>
        <v>1298115880</v>
      </c>
      <c r="N265" s="62"/>
      <c r="O265" s="113"/>
    </row>
    <row r="266" spans="1:15" s="63" customFormat="1" ht="23.85" customHeight="1">
      <c r="A266" s="69">
        <v>263</v>
      </c>
      <c r="B266" s="69" t="s">
        <v>322</v>
      </c>
      <c r="C266" s="69" t="s">
        <v>50</v>
      </c>
      <c r="D266" s="69" t="s">
        <v>51</v>
      </c>
      <c r="E266" s="69">
        <v>22</v>
      </c>
      <c r="F266" s="69">
        <v>8</v>
      </c>
      <c r="G266" s="69" t="str">
        <f t="shared" si="59"/>
        <v>2 PN</v>
      </c>
      <c r="H266" s="69" t="s">
        <v>53</v>
      </c>
      <c r="I266" s="69" t="s">
        <v>63</v>
      </c>
      <c r="J266" s="70">
        <v>69.16</v>
      </c>
      <c r="K266" s="71">
        <f t="shared" si="56"/>
        <v>74.692800000000005</v>
      </c>
      <c r="L266" s="61">
        <v>18857000</v>
      </c>
      <c r="M266" s="61">
        <f t="shared" si="58"/>
        <v>1304150120</v>
      </c>
      <c r="N266" s="67"/>
      <c r="O266" s="113"/>
    </row>
    <row r="267" spans="1:15" s="63" customFormat="1" ht="23.85" customHeight="1">
      <c r="A267" s="69">
        <v>264</v>
      </c>
      <c r="B267" s="69" t="s">
        <v>323</v>
      </c>
      <c r="C267" s="69" t="s">
        <v>50</v>
      </c>
      <c r="D267" s="69" t="s">
        <v>51</v>
      </c>
      <c r="E267" s="69">
        <v>22</v>
      </c>
      <c r="F267" s="69">
        <v>9</v>
      </c>
      <c r="G267" s="69" t="str">
        <f t="shared" si="59"/>
        <v>2 PN</v>
      </c>
      <c r="H267" s="69" t="s">
        <v>53</v>
      </c>
      <c r="I267" s="69" t="s">
        <v>63</v>
      </c>
      <c r="J267" s="70">
        <v>68.84</v>
      </c>
      <c r="K267" s="71">
        <f t="shared" si="56"/>
        <v>74.347200000000015</v>
      </c>
      <c r="L267" s="61">
        <v>18857000</v>
      </c>
      <c r="M267" s="61">
        <f t="shared" si="58"/>
        <v>1298115880</v>
      </c>
      <c r="N267" s="62"/>
      <c r="O267" s="113"/>
    </row>
    <row r="268" spans="1:15" s="63" customFormat="1" ht="23.85" customHeight="1">
      <c r="A268" s="77">
        <v>265</v>
      </c>
      <c r="B268" s="77" t="s">
        <v>324</v>
      </c>
      <c r="C268" s="77" t="s">
        <v>50</v>
      </c>
      <c r="D268" s="77" t="s">
        <v>51</v>
      </c>
      <c r="E268" s="77">
        <v>22</v>
      </c>
      <c r="F268" s="77">
        <v>10</v>
      </c>
      <c r="G268" s="77" t="s">
        <v>52</v>
      </c>
      <c r="H268" s="77" t="s">
        <v>56</v>
      </c>
      <c r="I268" s="77" t="s">
        <v>67</v>
      </c>
      <c r="J268" s="78">
        <v>69.989999999999995</v>
      </c>
      <c r="K268" s="79">
        <f t="shared" si="56"/>
        <v>75.589200000000005</v>
      </c>
      <c r="L268" s="61">
        <v>18857000</v>
      </c>
      <c r="M268" s="61">
        <f t="shared" si="58"/>
        <v>1319801430</v>
      </c>
      <c r="N268" s="72"/>
      <c r="O268" s="113"/>
    </row>
    <row r="269" spans="1:15" s="63" customFormat="1" ht="23.85" customHeight="1">
      <c r="A269" s="64">
        <v>266</v>
      </c>
      <c r="B269" s="64" t="s">
        <v>325</v>
      </c>
      <c r="C269" s="64" t="s">
        <v>50</v>
      </c>
      <c r="D269" s="64" t="s">
        <v>51</v>
      </c>
      <c r="E269" s="64">
        <v>22</v>
      </c>
      <c r="F269" s="64">
        <v>11</v>
      </c>
      <c r="G269" s="64" t="str">
        <f t="shared" ref="G269:G271" si="60">IF(J269=70,"2 PN +1","2 PN")</f>
        <v>2 PN</v>
      </c>
      <c r="H269" s="64" t="s">
        <v>53</v>
      </c>
      <c r="I269" s="64" t="s">
        <v>67</v>
      </c>
      <c r="J269" s="65">
        <v>69.69</v>
      </c>
      <c r="K269" s="66">
        <f t="shared" si="56"/>
        <v>75.265200000000007</v>
      </c>
      <c r="L269" s="61">
        <v>18857000</v>
      </c>
      <c r="M269" s="61">
        <f t="shared" si="58"/>
        <v>1314144330</v>
      </c>
      <c r="N269" s="62"/>
      <c r="O269" s="113"/>
    </row>
    <row r="270" spans="1:15" s="63" customFormat="1" ht="23.85" customHeight="1">
      <c r="A270" s="69">
        <v>267</v>
      </c>
      <c r="B270" s="69" t="s">
        <v>326</v>
      </c>
      <c r="C270" s="69" t="s">
        <v>50</v>
      </c>
      <c r="D270" s="69" t="s">
        <v>51</v>
      </c>
      <c r="E270" s="69">
        <v>22</v>
      </c>
      <c r="F270" s="69">
        <v>12</v>
      </c>
      <c r="G270" s="69" t="str">
        <f t="shared" si="60"/>
        <v>2 PN</v>
      </c>
      <c r="H270" s="69" t="s">
        <v>53</v>
      </c>
      <c r="I270" s="69" t="s">
        <v>67</v>
      </c>
      <c r="J270" s="70">
        <v>69.69</v>
      </c>
      <c r="K270" s="71">
        <f t="shared" si="56"/>
        <v>75.265200000000007</v>
      </c>
      <c r="L270" s="61">
        <v>18857000</v>
      </c>
      <c r="M270" s="61">
        <f t="shared" si="58"/>
        <v>1314144330</v>
      </c>
      <c r="N270" s="62"/>
      <c r="O270" s="113"/>
    </row>
    <row r="271" spans="1:15" s="63" customFormat="1" ht="23.85" customHeight="1">
      <c r="A271" s="69">
        <v>268</v>
      </c>
      <c r="B271" s="69" t="s">
        <v>327</v>
      </c>
      <c r="C271" s="69" t="s">
        <v>50</v>
      </c>
      <c r="D271" s="69" t="s">
        <v>51</v>
      </c>
      <c r="E271" s="69">
        <v>22</v>
      </c>
      <c r="F271" s="69" t="s">
        <v>71</v>
      </c>
      <c r="G271" s="69" t="str">
        <f t="shared" si="60"/>
        <v>2 PN</v>
      </c>
      <c r="H271" s="69" t="s">
        <v>53</v>
      </c>
      <c r="I271" s="69" t="s">
        <v>67</v>
      </c>
      <c r="J271" s="70">
        <v>69.69</v>
      </c>
      <c r="K271" s="71">
        <f t="shared" si="56"/>
        <v>75.265200000000007</v>
      </c>
      <c r="L271" s="61">
        <v>18857000</v>
      </c>
      <c r="M271" s="61">
        <f t="shared" si="58"/>
        <v>1314144330</v>
      </c>
      <c r="N271" s="62"/>
      <c r="O271" s="113"/>
    </row>
    <row r="272" spans="1:15" s="63" customFormat="1" ht="23.85" customHeight="1">
      <c r="A272" s="64">
        <v>269</v>
      </c>
      <c r="B272" s="64" t="s">
        <v>328</v>
      </c>
      <c r="C272" s="64" t="s">
        <v>50</v>
      </c>
      <c r="D272" s="64" t="s">
        <v>51</v>
      </c>
      <c r="E272" s="64">
        <v>22</v>
      </c>
      <c r="F272" s="64">
        <v>14</v>
      </c>
      <c r="G272" s="64" t="s">
        <v>52</v>
      </c>
      <c r="H272" s="64" t="s">
        <v>56</v>
      </c>
      <c r="I272" s="64" t="s">
        <v>67</v>
      </c>
      <c r="J272" s="65">
        <v>69.989999999999995</v>
      </c>
      <c r="K272" s="66">
        <f t="shared" si="56"/>
        <v>75.589200000000005</v>
      </c>
      <c r="L272" s="61">
        <v>18857000</v>
      </c>
      <c r="M272" s="61">
        <f t="shared" si="58"/>
        <v>1319801430</v>
      </c>
      <c r="N272" s="76"/>
      <c r="O272" s="113"/>
    </row>
    <row r="273" spans="1:15" s="63" customFormat="1" ht="23.85" customHeight="1">
      <c r="A273" s="64">
        <v>270</v>
      </c>
      <c r="B273" s="64" t="s">
        <v>329</v>
      </c>
      <c r="C273" s="64" t="s">
        <v>50</v>
      </c>
      <c r="D273" s="64" t="s">
        <v>51</v>
      </c>
      <c r="E273" s="64">
        <v>22</v>
      </c>
      <c r="F273" s="64">
        <v>15</v>
      </c>
      <c r="G273" s="64" t="s">
        <v>52</v>
      </c>
      <c r="H273" s="64" t="s">
        <v>53</v>
      </c>
      <c r="I273" s="64" t="s">
        <v>54</v>
      </c>
      <c r="J273" s="65">
        <v>69.989999999999995</v>
      </c>
      <c r="K273" s="66">
        <f t="shared" si="56"/>
        <v>75.589200000000005</v>
      </c>
      <c r="L273" s="61">
        <v>18857000</v>
      </c>
      <c r="M273" s="61">
        <f t="shared" si="58"/>
        <v>1319801430</v>
      </c>
      <c r="N273" s="62"/>
      <c r="O273" s="113"/>
    </row>
    <row r="274" spans="1:15" s="63" customFormat="1" ht="23.85" customHeight="1">
      <c r="A274" s="64">
        <v>271</v>
      </c>
      <c r="B274" s="64" t="s">
        <v>330</v>
      </c>
      <c r="C274" s="64" t="s">
        <v>50</v>
      </c>
      <c r="D274" s="64" t="s">
        <v>51</v>
      </c>
      <c r="E274" s="64">
        <v>23</v>
      </c>
      <c r="F274" s="64">
        <v>1</v>
      </c>
      <c r="G274" s="64" t="s">
        <v>52</v>
      </c>
      <c r="H274" s="64" t="s">
        <v>53</v>
      </c>
      <c r="I274" s="64" t="s">
        <v>54</v>
      </c>
      <c r="J274" s="66">
        <v>69.989999999999995</v>
      </c>
      <c r="K274" s="66">
        <f t="shared" si="56"/>
        <v>75.589200000000005</v>
      </c>
      <c r="L274" s="61">
        <v>18857000</v>
      </c>
      <c r="M274" s="61">
        <f t="shared" si="58"/>
        <v>1319801430</v>
      </c>
      <c r="N274" s="62"/>
      <c r="O274" s="113"/>
    </row>
    <row r="275" spans="1:15" s="63" customFormat="1" ht="23.85" customHeight="1">
      <c r="A275" s="64">
        <v>272</v>
      </c>
      <c r="B275" s="64" t="s">
        <v>331</v>
      </c>
      <c r="C275" s="64" t="s">
        <v>50</v>
      </c>
      <c r="D275" s="64" t="s">
        <v>51</v>
      </c>
      <c r="E275" s="64">
        <v>23</v>
      </c>
      <c r="F275" s="64">
        <v>2</v>
      </c>
      <c r="G275" s="64" t="s">
        <v>52</v>
      </c>
      <c r="H275" s="64" t="s">
        <v>56</v>
      </c>
      <c r="I275" s="64" t="s">
        <v>57</v>
      </c>
      <c r="J275" s="65">
        <v>69.989999999999995</v>
      </c>
      <c r="K275" s="66">
        <f t="shared" si="56"/>
        <v>75.589200000000005</v>
      </c>
      <c r="L275" s="61">
        <v>18857000</v>
      </c>
      <c r="M275" s="61">
        <f t="shared" si="58"/>
        <v>1319801430</v>
      </c>
      <c r="N275" s="67"/>
      <c r="O275" s="113"/>
    </row>
    <row r="276" spans="1:15" s="63" customFormat="1" ht="23.85" customHeight="1">
      <c r="A276" s="64">
        <v>273</v>
      </c>
      <c r="B276" s="64" t="s">
        <v>332</v>
      </c>
      <c r="C276" s="64" t="s">
        <v>50</v>
      </c>
      <c r="D276" s="64" t="s">
        <v>51</v>
      </c>
      <c r="E276" s="64">
        <v>23</v>
      </c>
      <c r="F276" s="64">
        <v>3</v>
      </c>
      <c r="G276" s="64" t="str">
        <f t="shared" ref="G276:G278" si="61">IF(J276=70,"2 PN +1","2 PN")</f>
        <v>2 PN</v>
      </c>
      <c r="H276" s="64" t="s">
        <v>53</v>
      </c>
      <c r="I276" s="64" t="s">
        <v>57</v>
      </c>
      <c r="J276" s="65">
        <v>69.69</v>
      </c>
      <c r="K276" s="66">
        <f t="shared" si="56"/>
        <v>75.265200000000007</v>
      </c>
      <c r="L276" s="61">
        <v>18857000</v>
      </c>
      <c r="M276" s="61">
        <f t="shared" si="58"/>
        <v>1314144330</v>
      </c>
      <c r="N276" s="67"/>
      <c r="O276" s="113"/>
    </row>
    <row r="277" spans="1:15" s="63" customFormat="1" ht="23.85" customHeight="1">
      <c r="A277" s="64">
        <v>274</v>
      </c>
      <c r="B277" s="64" t="s">
        <v>333</v>
      </c>
      <c r="C277" s="64" t="s">
        <v>50</v>
      </c>
      <c r="D277" s="64" t="s">
        <v>51</v>
      </c>
      <c r="E277" s="64">
        <v>23</v>
      </c>
      <c r="F277" s="64">
        <v>4</v>
      </c>
      <c r="G277" s="64" t="str">
        <f t="shared" si="61"/>
        <v>2 PN</v>
      </c>
      <c r="H277" s="64" t="s">
        <v>53</v>
      </c>
      <c r="I277" s="64" t="s">
        <v>57</v>
      </c>
      <c r="J277" s="65">
        <v>69.69</v>
      </c>
      <c r="K277" s="66">
        <f t="shared" si="56"/>
        <v>75.265200000000007</v>
      </c>
      <c r="L277" s="61">
        <v>18857000</v>
      </c>
      <c r="M277" s="61">
        <f t="shared" si="58"/>
        <v>1314144330</v>
      </c>
      <c r="N277" s="62"/>
      <c r="O277" s="113"/>
    </row>
    <row r="278" spans="1:15" s="63" customFormat="1" ht="23.85" customHeight="1">
      <c r="A278" s="64">
        <v>275</v>
      </c>
      <c r="B278" s="64" t="s">
        <v>334</v>
      </c>
      <c r="C278" s="64" t="s">
        <v>50</v>
      </c>
      <c r="D278" s="64" t="s">
        <v>51</v>
      </c>
      <c r="E278" s="64">
        <v>23</v>
      </c>
      <c r="F278" s="64">
        <v>5</v>
      </c>
      <c r="G278" s="64" t="str">
        <f t="shared" si="61"/>
        <v>2 PN</v>
      </c>
      <c r="H278" s="64" t="s">
        <v>53</v>
      </c>
      <c r="I278" s="64" t="s">
        <v>57</v>
      </c>
      <c r="J278" s="65">
        <v>69.69</v>
      </c>
      <c r="K278" s="66">
        <f t="shared" si="56"/>
        <v>75.265200000000007</v>
      </c>
      <c r="L278" s="61">
        <v>18857000</v>
      </c>
      <c r="M278" s="61">
        <f t="shared" si="58"/>
        <v>1314144330</v>
      </c>
      <c r="N278" s="67"/>
      <c r="O278" s="113"/>
    </row>
    <row r="279" spans="1:15" s="63" customFormat="1" ht="23.85" customHeight="1">
      <c r="A279" s="64">
        <v>276</v>
      </c>
      <c r="B279" s="64" t="s">
        <v>335</v>
      </c>
      <c r="C279" s="64" t="s">
        <v>50</v>
      </c>
      <c r="D279" s="64" t="s">
        <v>51</v>
      </c>
      <c r="E279" s="64">
        <v>23</v>
      </c>
      <c r="F279" s="64">
        <v>6</v>
      </c>
      <c r="G279" s="64" t="s">
        <v>52</v>
      </c>
      <c r="H279" s="64" t="s">
        <v>56</v>
      </c>
      <c r="I279" s="64" t="s">
        <v>57</v>
      </c>
      <c r="J279" s="65">
        <v>69.989999999999995</v>
      </c>
      <c r="K279" s="66">
        <f t="shared" si="56"/>
        <v>75.589200000000005</v>
      </c>
      <c r="L279" s="61">
        <v>18857000</v>
      </c>
      <c r="M279" s="61">
        <f t="shared" si="58"/>
        <v>1319801430</v>
      </c>
      <c r="N279" s="67"/>
      <c r="O279" s="113"/>
    </row>
    <row r="280" spans="1:15" s="63" customFormat="1" ht="23.85" customHeight="1">
      <c r="A280" s="69">
        <v>277</v>
      </c>
      <c r="B280" s="69" t="s">
        <v>336</v>
      </c>
      <c r="C280" s="69" t="s">
        <v>50</v>
      </c>
      <c r="D280" s="69" t="s">
        <v>51</v>
      </c>
      <c r="E280" s="69">
        <v>23</v>
      </c>
      <c r="F280" s="69">
        <v>7</v>
      </c>
      <c r="G280" s="69" t="str">
        <f t="shared" ref="G280:G282" si="62">IF(J280=70,"2 PN +1","2 PN")</f>
        <v>2 PN</v>
      </c>
      <c r="H280" s="69" t="s">
        <v>53</v>
      </c>
      <c r="I280" s="69" t="s">
        <v>63</v>
      </c>
      <c r="J280" s="70">
        <v>68.84</v>
      </c>
      <c r="K280" s="71">
        <f t="shared" si="56"/>
        <v>74.347200000000015</v>
      </c>
      <c r="L280" s="61">
        <v>18857000</v>
      </c>
      <c r="M280" s="61">
        <f t="shared" si="58"/>
        <v>1298115880</v>
      </c>
      <c r="N280" s="62"/>
      <c r="O280" s="113"/>
    </row>
    <row r="281" spans="1:15" s="63" customFormat="1" ht="23.85" customHeight="1">
      <c r="A281" s="69">
        <v>278</v>
      </c>
      <c r="B281" s="69" t="s">
        <v>337</v>
      </c>
      <c r="C281" s="69" t="s">
        <v>50</v>
      </c>
      <c r="D281" s="69" t="s">
        <v>51</v>
      </c>
      <c r="E281" s="69">
        <v>23</v>
      </c>
      <c r="F281" s="69">
        <v>8</v>
      </c>
      <c r="G281" s="69" t="str">
        <f t="shared" si="62"/>
        <v>2 PN</v>
      </c>
      <c r="H281" s="69" t="s">
        <v>53</v>
      </c>
      <c r="I281" s="69" t="s">
        <v>63</v>
      </c>
      <c r="J281" s="70">
        <v>69.16</v>
      </c>
      <c r="K281" s="71">
        <f t="shared" si="56"/>
        <v>74.692800000000005</v>
      </c>
      <c r="L281" s="61">
        <v>18857000</v>
      </c>
      <c r="M281" s="61">
        <f t="shared" si="58"/>
        <v>1304150120</v>
      </c>
      <c r="N281" s="67"/>
      <c r="O281" s="113"/>
    </row>
    <row r="282" spans="1:15" s="63" customFormat="1" ht="23.85" customHeight="1">
      <c r="A282" s="69">
        <v>279</v>
      </c>
      <c r="B282" s="69" t="s">
        <v>338</v>
      </c>
      <c r="C282" s="69" t="s">
        <v>50</v>
      </c>
      <c r="D282" s="69" t="s">
        <v>51</v>
      </c>
      <c r="E282" s="69">
        <v>23</v>
      </c>
      <c r="F282" s="69">
        <v>9</v>
      </c>
      <c r="G282" s="69" t="str">
        <f t="shared" si="62"/>
        <v>2 PN</v>
      </c>
      <c r="H282" s="69" t="s">
        <v>53</v>
      </c>
      <c r="I282" s="69" t="s">
        <v>63</v>
      </c>
      <c r="J282" s="70">
        <v>68.84</v>
      </c>
      <c r="K282" s="71">
        <f t="shared" si="56"/>
        <v>74.347200000000015</v>
      </c>
      <c r="L282" s="61">
        <v>18857000</v>
      </c>
      <c r="M282" s="61">
        <f t="shared" si="58"/>
        <v>1298115880</v>
      </c>
      <c r="N282" s="62"/>
      <c r="O282" s="113"/>
    </row>
    <row r="283" spans="1:15" s="63" customFormat="1" ht="23.85" customHeight="1">
      <c r="A283" s="64">
        <v>280</v>
      </c>
      <c r="B283" s="64" t="s">
        <v>339</v>
      </c>
      <c r="C283" s="64" t="s">
        <v>50</v>
      </c>
      <c r="D283" s="64" t="s">
        <v>51</v>
      </c>
      <c r="E283" s="64">
        <v>23</v>
      </c>
      <c r="F283" s="64">
        <v>10</v>
      </c>
      <c r="G283" s="64" t="s">
        <v>52</v>
      </c>
      <c r="H283" s="64" t="s">
        <v>56</v>
      </c>
      <c r="I283" s="64" t="s">
        <v>67</v>
      </c>
      <c r="J283" s="65">
        <v>69.989999999999995</v>
      </c>
      <c r="K283" s="66">
        <f t="shared" si="56"/>
        <v>75.589200000000005</v>
      </c>
      <c r="L283" s="61">
        <v>18857000</v>
      </c>
      <c r="M283" s="61">
        <f t="shared" si="58"/>
        <v>1319801430</v>
      </c>
      <c r="N283" s="72"/>
      <c r="O283" s="113"/>
    </row>
    <row r="284" spans="1:15" s="63" customFormat="1" ht="23.85" customHeight="1">
      <c r="A284" s="69">
        <v>281</v>
      </c>
      <c r="B284" s="69" t="s">
        <v>340</v>
      </c>
      <c r="C284" s="69" t="s">
        <v>50</v>
      </c>
      <c r="D284" s="69" t="s">
        <v>51</v>
      </c>
      <c r="E284" s="69">
        <v>23</v>
      </c>
      <c r="F284" s="69">
        <v>11</v>
      </c>
      <c r="G284" s="69" t="str">
        <f t="shared" ref="G284:G286" si="63">IF(J284=70,"2 PN +1","2 PN")</f>
        <v>2 PN</v>
      </c>
      <c r="H284" s="69" t="s">
        <v>53</v>
      </c>
      <c r="I284" s="69" t="s">
        <v>67</v>
      </c>
      <c r="J284" s="70">
        <v>69.69</v>
      </c>
      <c r="K284" s="71">
        <f t="shared" si="56"/>
        <v>75.265200000000007</v>
      </c>
      <c r="L284" s="61">
        <v>18857000</v>
      </c>
      <c r="M284" s="61">
        <f t="shared" si="58"/>
        <v>1314144330</v>
      </c>
      <c r="N284" s="62"/>
      <c r="O284" s="113"/>
    </row>
    <row r="285" spans="1:15" s="63" customFormat="1" ht="23.85" customHeight="1">
      <c r="A285" s="64">
        <v>282</v>
      </c>
      <c r="B285" s="64" t="s">
        <v>341</v>
      </c>
      <c r="C285" s="64" t="s">
        <v>50</v>
      </c>
      <c r="D285" s="64" t="s">
        <v>51</v>
      </c>
      <c r="E285" s="64">
        <v>23</v>
      </c>
      <c r="F285" s="64">
        <v>12</v>
      </c>
      <c r="G285" s="64" t="str">
        <f t="shared" si="63"/>
        <v>2 PN</v>
      </c>
      <c r="H285" s="64" t="s">
        <v>53</v>
      </c>
      <c r="I285" s="64" t="s">
        <v>67</v>
      </c>
      <c r="J285" s="65">
        <v>69.69</v>
      </c>
      <c r="K285" s="66">
        <f t="shared" si="56"/>
        <v>75.265200000000007</v>
      </c>
      <c r="L285" s="61">
        <v>18857000</v>
      </c>
      <c r="M285" s="61">
        <f t="shared" si="58"/>
        <v>1314144330</v>
      </c>
      <c r="N285" s="62"/>
      <c r="O285" s="113"/>
    </row>
    <row r="286" spans="1:15" s="63" customFormat="1" ht="23.85" customHeight="1">
      <c r="A286" s="64">
        <v>283</v>
      </c>
      <c r="B286" s="64" t="s">
        <v>342</v>
      </c>
      <c r="C286" s="64" t="s">
        <v>50</v>
      </c>
      <c r="D286" s="64" t="s">
        <v>51</v>
      </c>
      <c r="E286" s="64">
        <v>23</v>
      </c>
      <c r="F286" s="64" t="s">
        <v>71</v>
      </c>
      <c r="G286" s="64" t="str">
        <f t="shared" si="63"/>
        <v>2 PN</v>
      </c>
      <c r="H286" s="64" t="s">
        <v>53</v>
      </c>
      <c r="I286" s="64" t="s">
        <v>67</v>
      </c>
      <c r="J286" s="65">
        <v>69.69</v>
      </c>
      <c r="K286" s="66">
        <f t="shared" si="56"/>
        <v>75.265200000000007</v>
      </c>
      <c r="L286" s="61">
        <v>18857000</v>
      </c>
      <c r="M286" s="61">
        <f t="shared" si="58"/>
        <v>1314144330</v>
      </c>
      <c r="N286" s="62"/>
      <c r="O286" s="113"/>
    </row>
    <row r="287" spans="1:15" s="63" customFormat="1" ht="23.85" customHeight="1">
      <c r="A287" s="64">
        <v>284</v>
      </c>
      <c r="B287" s="64" t="s">
        <v>343</v>
      </c>
      <c r="C287" s="64" t="s">
        <v>50</v>
      </c>
      <c r="D287" s="64" t="s">
        <v>51</v>
      </c>
      <c r="E287" s="64">
        <v>23</v>
      </c>
      <c r="F287" s="64">
        <v>14</v>
      </c>
      <c r="G287" s="64" t="s">
        <v>52</v>
      </c>
      <c r="H287" s="64" t="s">
        <v>56</v>
      </c>
      <c r="I287" s="64" t="s">
        <v>67</v>
      </c>
      <c r="J287" s="65">
        <v>69.989999999999995</v>
      </c>
      <c r="K287" s="66">
        <f t="shared" si="56"/>
        <v>75.589200000000005</v>
      </c>
      <c r="L287" s="61">
        <v>18857000</v>
      </c>
      <c r="M287" s="61">
        <f t="shared" si="58"/>
        <v>1319801430</v>
      </c>
      <c r="N287" s="76"/>
      <c r="O287" s="113"/>
    </row>
    <row r="288" spans="1:15" s="63" customFormat="1" ht="23.85" customHeight="1">
      <c r="A288" s="64">
        <v>285</v>
      </c>
      <c r="B288" s="64" t="s">
        <v>344</v>
      </c>
      <c r="C288" s="64" t="s">
        <v>50</v>
      </c>
      <c r="D288" s="64" t="s">
        <v>51</v>
      </c>
      <c r="E288" s="64">
        <v>23</v>
      </c>
      <c r="F288" s="64">
        <v>15</v>
      </c>
      <c r="G288" s="64" t="s">
        <v>52</v>
      </c>
      <c r="H288" s="64" t="s">
        <v>53</v>
      </c>
      <c r="I288" s="64" t="s">
        <v>54</v>
      </c>
      <c r="J288" s="65">
        <v>69.989999999999995</v>
      </c>
      <c r="K288" s="66">
        <f t="shared" si="56"/>
        <v>75.589200000000005</v>
      </c>
      <c r="L288" s="61">
        <v>18857000</v>
      </c>
      <c r="M288" s="61">
        <f t="shared" si="58"/>
        <v>1319801430</v>
      </c>
      <c r="N288" s="62"/>
      <c r="O288" s="113"/>
    </row>
    <row r="289" spans="1:15" s="63" customFormat="1" ht="23.85" customHeight="1">
      <c r="A289" s="73">
        <v>286</v>
      </c>
      <c r="B289" s="73" t="s">
        <v>345</v>
      </c>
      <c r="C289" s="73" t="s">
        <v>50</v>
      </c>
      <c r="D289" s="73" t="s">
        <v>51</v>
      </c>
      <c r="E289" s="73">
        <v>24</v>
      </c>
      <c r="F289" s="73">
        <v>1</v>
      </c>
      <c r="G289" s="73" t="s">
        <v>52</v>
      </c>
      <c r="H289" s="73" t="s">
        <v>53</v>
      </c>
      <c r="I289" s="73" t="s">
        <v>54</v>
      </c>
      <c r="J289" s="75">
        <v>69.989999999999995</v>
      </c>
      <c r="K289" s="75">
        <f t="shared" si="56"/>
        <v>75.589200000000005</v>
      </c>
      <c r="L289" s="61">
        <v>18857000</v>
      </c>
      <c r="M289" s="61">
        <f t="shared" si="58"/>
        <v>1319801430</v>
      </c>
      <c r="N289" s="62"/>
      <c r="O289" s="113"/>
    </row>
    <row r="290" spans="1:15" s="63" customFormat="1" ht="23.85" customHeight="1">
      <c r="A290" s="64">
        <v>287</v>
      </c>
      <c r="B290" s="64" t="s">
        <v>346</v>
      </c>
      <c r="C290" s="64" t="s">
        <v>50</v>
      </c>
      <c r="D290" s="64" t="s">
        <v>51</v>
      </c>
      <c r="E290" s="64">
        <v>24</v>
      </c>
      <c r="F290" s="64">
        <v>2</v>
      </c>
      <c r="G290" s="64" t="s">
        <v>52</v>
      </c>
      <c r="H290" s="64" t="s">
        <v>56</v>
      </c>
      <c r="I290" s="64" t="s">
        <v>57</v>
      </c>
      <c r="J290" s="65">
        <v>69.989999999999995</v>
      </c>
      <c r="K290" s="66">
        <f t="shared" si="56"/>
        <v>75.589200000000005</v>
      </c>
      <c r="L290" s="61">
        <v>18857000</v>
      </c>
      <c r="M290" s="61">
        <f t="shared" si="58"/>
        <v>1319801430</v>
      </c>
      <c r="N290" s="67"/>
      <c r="O290" s="113"/>
    </row>
    <row r="291" spans="1:15" s="63" customFormat="1" ht="23.85" customHeight="1">
      <c r="A291" s="64">
        <v>288</v>
      </c>
      <c r="B291" s="64" t="s">
        <v>347</v>
      </c>
      <c r="C291" s="64" t="s">
        <v>50</v>
      </c>
      <c r="D291" s="64" t="s">
        <v>51</v>
      </c>
      <c r="E291" s="64">
        <v>24</v>
      </c>
      <c r="F291" s="64">
        <v>3</v>
      </c>
      <c r="G291" s="64" t="str">
        <f t="shared" ref="G291:G293" si="64">IF(J291=70,"2 PN +1","2 PN")</f>
        <v>2 PN</v>
      </c>
      <c r="H291" s="64" t="s">
        <v>53</v>
      </c>
      <c r="I291" s="64" t="s">
        <v>57</v>
      </c>
      <c r="J291" s="65">
        <v>69.69</v>
      </c>
      <c r="K291" s="66">
        <f t="shared" si="56"/>
        <v>75.265200000000007</v>
      </c>
      <c r="L291" s="61">
        <v>18857000</v>
      </c>
      <c r="M291" s="61">
        <f t="shared" si="58"/>
        <v>1314144330</v>
      </c>
      <c r="N291" s="67"/>
      <c r="O291" s="113"/>
    </row>
    <row r="292" spans="1:15" s="63" customFormat="1" ht="23.85" customHeight="1">
      <c r="A292" s="64">
        <v>289</v>
      </c>
      <c r="B292" s="64" t="s">
        <v>348</v>
      </c>
      <c r="C292" s="64" t="s">
        <v>50</v>
      </c>
      <c r="D292" s="64" t="s">
        <v>51</v>
      </c>
      <c r="E292" s="64">
        <v>24</v>
      </c>
      <c r="F292" s="64">
        <v>4</v>
      </c>
      <c r="G292" s="64" t="str">
        <f t="shared" si="64"/>
        <v>2 PN</v>
      </c>
      <c r="H292" s="64" t="s">
        <v>53</v>
      </c>
      <c r="I292" s="64" t="s">
        <v>57</v>
      </c>
      <c r="J292" s="65">
        <v>69.69</v>
      </c>
      <c r="K292" s="66">
        <f t="shared" si="56"/>
        <v>75.265200000000007</v>
      </c>
      <c r="L292" s="61">
        <v>18857000</v>
      </c>
      <c r="M292" s="61">
        <f t="shared" si="58"/>
        <v>1314144330</v>
      </c>
      <c r="N292" s="62"/>
      <c r="O292" s="113"/>
    </row>
    <row r="293" spans="1:15" s="63" customFormat="1" ht="23.85" customHeight="1">
      <c r="A293" s="64">
        <v>290</v>
      </c>
      <c r="B293" s="64" t="s">
        <v>349</v>
      </c>
      <c r="C293" s="64" t="s">
        <v>50</v>
      </c>
      <c r="D293" s="64" t="s">
        <v>51</v>
      </c>
      <c r="E293" s="64">
        <v>24</v>
      </c>
      <c r="F293" s="64">
        <v>5</v>
      </c>
      <c r="G293" s="64" t="str">
        <f t="shared" si="64"/>
        <v>2 PN</v>
      </c>
      <c r="H293" s="64" t="s">
        <v>53</v>
      </c>
      <c r="I293" s="64" t="s">
        <v>57</v>
      </c>
      <c r="J293" s="65">
        <v>69.69</v>
      </c>
      <c r="K293" s="66">
        <f t="shared" si="56"/>
        <v>75.265200000000007</v>
      </c>
      <c r="L293" s="61">
        <v>18857000</v>
      </c>
      <c r="M293" s="61">
        <f t="shared" si="58"/>
        <v>1314144330</v>
      </c>
      <c r="N293" s="67"/>
      <c r="O293" s="113"/>
    </row>
    <row r="294" spans="1:15" s="63" customFormat="1" ht="23.85" customHeight="1">
      <c r="A294" s="64">
        <v>291</v>
      </c>
      <c r="B294" s="64" t="s">
        <v>350</v>
      </c>
      <c r="C294" s="64" t="s">
        <v>50</v>
      </c>
      <c r="D294" s="64" t="s">
        <v>51</v>
      </c>
      <c r="E294" s="64">
        <v>24</v>
      </c>
      <c r="F294" s="64">
        <v>6</v>
      </c>
      <c r="G294" s="64" t="s">
        <v>52</v>
      </c>
      <c r="H294" s="64" t="s">
        <v>56</v>
      </c>
      <c r="I294" s="64" t="s">
        <v>57</v>
      </c>
      <c r="J294" s="65">
        <v>69.989999999999995</v>
      </c>
      <c r="K294" s="66">
        <f t="shared" si="56"/>
        <v>75.589200000000005</v>
      </c>
      <c r="L294" s="61">
        <v>18857000</v>
      </c>
      <c r="M294" s="61">
        <f t="shared" si="58"/>
        <v>1319801430</v>
      </c>
      <c r="N294" s="67"/>
      <c r="O294" s="113"/>
    </row>
    <row r="295" spans="1:15" s="63" customFormat="1" ht="23.85" customHeight="1">
      <c r="A295" s="59">
        <v>292</v>
      </c>
      <c r="B295" s="59" t="s">
        <v>351</v>
      </c>
      <c r="C295" s="59" t="s">
        <v>50</v>
      </c>
      <c r="D295" s="59" t="s">
        <v>51</v>
      </c>
      <c r="E295" s="59">
        <v>24</v>
      </c>
      <c r="F295" s="59">
        <v>7</v>
      </c>
      <c r="G295" s="59" t="str">
        <f t="shared" ref="G295:G297" si="65">IF(J295=70,"2 PN +1","2 PN")</f>
        <v>2 PN</v>
      </c>
      <c r="H295" s="59" t="s">
        <v>53</v>
      </c>
      <c r="I295" s="59" t="s">
        <v>63</v>
      </c>
      <c r="J295" s="68">
        <v>68.84</v>
      </c>
      <c r="K295" s="60">
        <f t="shared" si="56"/>
        <v>74.347200000000015</v>
      </c>
      <c r="L295" s="61">
        <v>18857000</v>
      </c>
      <c r="M295" s="61">
        <f t="shared" si="58"/>
        <v>1298115880</v>
      </c>
      <c r="N295" s="62"/>
      <c r="O295" s="113"/>
    </row>
    <row r="296" spans="1:15" s="63" customFormat="1" ht="23.85" customHeight="1">
      <c r="A296" s="69">
        <v>293</v>
      </c>
      <c r="B296" s="69" t="s">
        <v>352</v>
      </c>
      <c r="C296" s="69" t="s">
        <v>50</v>
      </c>
      <c r="D296" s="69" t="s">
        <v>51</v>
      </c>
      <c r="E296" s="69">
        <v>24</v>
      </c>
      <c r="F296" s="69">
        <v>8</v>
      </c>
      <c r="G296" s="69" t="str">
        <f t="shared" si="65"/>
        <v>2 PN</v>
      </c>
      <c r="H296" s="69" t="s">
        <v>53</v>
      </c>
      <c r="I296" s="69" t="s">
        <v>63</v>
      </c>
      <c r="J296" s="70">
        <v>69.16</v>
      </c>
      <c r="K296" s="71">
        <f t="shared" si="56"/>
        <v>74.692800000000005</v>
      </c>
      <c r="L296" s="61">
        <v>18857000</v>
      </c>
      <c r="M296" s="61">
        <f t="shared" si="58"/>
        <v>1304150120</v>
      </c>
      <c r="N296" s="67"/>
      <c r="O296" s="113"/>
    </row>
    <row r="297" spans="1:15" s="63" customFormat="1" ht="23.85" customHeight="1">
      <c r="A297" s="59">
        <v>294</v>
      </c>
      <c r="B297" s="59" t="s">
        <v>353</v>
      </c>
      <c r="C297" s="59" t="s">
        <v>50</v>
      </c>
      <c r="D297" s="59" t="s">
        <v>51</v>
      </c>
      <c r="E297" s="59">
        <v>24</v>
      </c>
      <c r="F297" s="59">
        <v>9</v>
      </c>
      <c r="G297" s="59" t="str">
        <f t="shared" si="65"/>
        <v>2 PN</v>
      </c>
      <c r="H297" s="59" t="s">
        <v>53</v>
      </c>
      <c r="I297" s="59" t="s">
        <v>63</v>
      </c>
      <c r="J297" s="68">
        <v>68.84</v>
      </c>
      <c r="K297" s="60">
        <f t="shared" si="56"/>
        <v>74.347200000000015</v>
      </c>
      <c r="L297" s="61">
        <v>18857000</v>
      </c>
      <c r="M297" s="61">
        <f t="shared" si="58"/>
        <v>1298115880</v>
      </c>
      <c r="N297" s="62"/>
      <c r="O297" s="113"/>
    </row>
    <row r="298" spans="1:15" s="63" customFormat="1" ht="23.85" customHeight="1">
      <c r="A298" s="64">
        <v>295</v>
      </c>
      <c r="B298" s="64" t="s">
        <v>354</v>
      </c>
      <c r="C298" s="64" t="s">
        <v>50</v>
      </c>
      <c r="D298" s="64" t="s">
        <v>51</v>
      </c>
      <c r="E298" s="64">
        <v>24</v>
      </c>
      <c r="F298" s="64">
        <v>10</v>
      </c>
      <c r="G298" s="64" t="s">
        <v>52</v>
      </c>
      <c r="H298" s="64" t="s">
        <v>56</v>
      </c>
      <c r="I298" s="64" t="s">
        <v>67</v>
      </c>
      <c r="J298" s="65">
        <v>69.989999999999995</v>
      </c>
      <c r="K298" s="66">
        <f t="shared" si="56"/>
        <v>75.589200000000005</v>
      </c>
      <c r="L298" s="61">
        <v>18857000</v>
      </c>
      <c r="M298" s="61">
        <f t="shared" si="58"/>
        <v>1319801430</v>
      </c>
      <c r="N298" s="72"/>
      <c r="O298" s="113"/>
    </row>
    <row r="299" spans="1:15" s="63" customFormat="1" ht="23.85" customHeight="1">
      <c r="A299" s="59">
        <v>296</v>
      </c>
      <c r="B299" s="59" t="s">
        <v>355</v>
      </c>
      <c r="C299" s="59" t="s">
        <v>50</v>
      </c>
      <c r="D299" s="59" t="s">
        <v>51</v>
      </c>
      <c r="E299" s="59">
        <v>24</v>
      </c>
      <c r="F299" s="59">
        <v>11</v>
      </c>
      <c r="G299" s="59" t="str">
        <f t="shared" ref="G299:G301" si="66">IF(J299=70,"2 PN +1","2 PN")</f>
        <v>2 PN</v>
      </c>
      <c r="H299" s="59" t="s">
        <v>53</v>
      </c>
      <c r="I299" s="59" t="s">
        <v>67</v>
      </c>
      <c r="J299" s="68">
        <v>69.69</v>
      </c>
      <c r="K299" s="60">
        <f t="shared" si="56"/>
        <v>75.265200000000007</v>
      </c>
      <c r="L299" s="61">
        <v>18857000</v>
      </c>
      <c r="M299" s="61">
        <f t="shared" si="58"/>
        <v>1314144330</v>
      </c>
      <c r="N299" s="62"/>
      <c r="O299" s="113"/>
    </row>
    <row r="300" spans="1:15" s="63" customFormat="1" ht="23.85" customHeight="1">
      <c r="A300" s="59">
        <v>297</v>
      </c>
      <c r="B300" s="59" t="s">
        <v>356</v>
      </c>
      <c r="C300" s="59" t="s">
        <v>50</v>
      </c>
      <c r="D300" s="59" t="s">
        <v>51</v>
      </c>
      <c r="E300" s="59">
        <v>24</v>
      </c>
      <c r="F300" s="59">
        <v>12</v>
      </c>
      <c r="G300" s="59" t="str">
        <f t="shared" si="66"/>
        <v>2 PN</v>
      </c>
      <c r="H300" s="59" t="s">
        <v>53</v>
      </c>
      <c r="I300" s="59" t="s">
        <v>67</v>
      </c>
      <c r="J300" s="68">
        <v>69.69</v>
      </c>
      <c r="K300" s="60">
        <f t="shared" si="56"/>
        <v>75.265200000000007</v>
      </c>
      <c r="L300" s="61">
        <v>18857000</v>
      </c>
      <c r="M300" s="61">
        <f t="shared" si="58"/>
        <v>1314144330</v>
      </c>
      <c r="N300" s="62"/>
      <c r="O300" s="113"/>
    </row>
    <row r="301" spans="1:15" s="63" customFormat="1" ht="23.85" customHeight="1">
      <c r="A301" s="59">
        <v>298</v>
      </c>
      <c r="B301" s="59" t="s">
        <v>357</v>
      </c>
      <c r="C301" s="59" t="s">
        <v>50</v>
      </c>
      <c r="D301" s="59" t="s">
        <v>51</v>
      </c>
      <c r="E301" s="59">
        <v>24</v>
      </c>
      <c r="F301" s="59" t="s">
        <v>71</v>
      </c>
      <c r="G301" s="59" t="str">
        <f t="shared" si="66"/>
        <v>2 PN</v>
      </c>
      <c r="H301" s="59" t="s">
        <v>53</v>
      </c>
      <c r="I301" s="59" t="s">
        <v>67</v>
      </c>
      <c r="J301" s="68">
        <v>69.69</v>
      </c>
      <c r="K301" s="60">
        <f t="shared" si="56"/>
        <v>75.265200000000007</v>
      </c>
      <c r="L301" s="61">
        <v>18857000</v>
      </c>
      <c r="M301" s="61">
        <f t="shared" si="58"/>
        <v>1314144330</v>
      </c>
      <c r="N301" s="62"/>
      <c r="O301" s="113"/>
    </row>
    <row r="302" spans="1:15" s="63" customFormat="1" ht="23.85" customHeight="1">
      <c r="A302" s="64">
        <v>299</v>
      </c>
      <c r="B302" s="64" t="s">
        <v>358</v>
      </c>
      <c r="C302" s="64" t="s">
        <v>50</v>
      </c>
      <c r="D302" s="64" t="s">
        <v>51</v>
      </c>
      <c r="E302" s="64">
        <v>24</v>
      </c>
      <c r="F302" s="64">
        <v>14</v>
      </c>
      <c r="G302" s="64" t="s">
        <v>52</v>
      </c>
      <c r="H302" s="64" t="s">
        <v>56</v>
      </c>
      <c r="I302" s="64" t="s">
        <v>67</v>
      </c>
      <c r="J302" s="65">
        <v>69.989999999999995</v>
      </c>
      <c r="K302" s="66">
        <f t="shared" si="56"/>
        <v>75.589200000000005</v>
      </c>
      <c r="L302" s="61">
        <v>18857000</v>
      </c>
      <c r="M302" s="61">
        <f t="shared" si="58"/>
        <v>1319801430</v>
      </c>
      <c r="N302" s="76"/>
      <c r="O302" s="113"/>
    </row>
    <row r="303" spans="1:15" s="63" customFormat="1" ht="23.85" customHeight="1">
      <c r="A303" s="64">
        <v>300</v>
      </c>
      <c r="B303" s="64" t="s">
        <v>359</v>
      </c>
      <c r="C303" s="64" t="s">
        <v>50</v>
      </c>
      <c r="D303" s="64" t="s">
        <v>51</v>
      </c>
      <c r="E303" s="64">
        <v>24</v>
      </c>
      <c r="F303" s="64">
        <v>15</v>
      </c>
      <c r="G303" s="64" t="s">
        <v>52</v>
      </c>
      <c r="H303" s="64" t="s">
        <v>53</v>
      </c>
      <c r="I303" s="64" t="s">
        <v>54</v>
      </c>
      <c r="J303" s="65">
        <v>69.989999999999995</v>
      </c>
      <c r="K303" s="66">
        <f t="shared" si="56"/>
        <v>75.589200000000005</v>
      </c>
      <c r="L303" s="61">
        <v>18857000</v>
      </c>
      <c r="M303" s="61">
        <f t="shared" si="58"/>
        <v>1319801430</v>
      </c>
      <c r="N303" s="62"/>
      <c r="O303" s="113"/>
    </row>
    <row r="304" spans="1:15" s="63" customFormat="1" ht="23.85" customHeight="1">
      <c r="A304" s="64">
        <v>301</v>
      </c>
      <c r="B304" s="64" t="s">
        <v>360</v>
      </c>
      <c r="C304" s="64" t="s">
        <v>50</v>
      </c>
      <c r="D304" s="64" t="s">
        <v>51</v>
      </c>
      <c r="E304" s="64">
        <v>25</v>
      </c>
      <c r="F304" s="64">
        <v>1</v>
      </c>
      <c r="G304" s="64" t="s">
        <v>52</v>
      </c>
      <c r="H304" s="64" t="s">
        <v>53</v>
      </c>
      <c r="I304" s="64" t="s">
        <v>54</v>
      </c>
      <c r="J304" s="66">
        <v>69.989999999999995</v>
      </c>
      <c r="K304" s="66">
        <f t="shared" si="56"/>
        <v>75.589200000000005</v>
      </c>
      <c r="L304" s="61">
        <v>18857000</v>
      </c>
      <c r="M304" s="61">
        <f t="shared" si="58"/>
        <v>1319801430</v>
      </c>
      <c r="N304" s="62"/>
      <c r="O304" s="113"/>
    </row>
    <row r="305" spans="1:15" s="63" customFormat="1" ht="23.85" customHeight="1">
      <c r="A305" s="64">
        <v>302</v>
      </c>
      <c r="B305" s="64" t="s">
        <v>361</v>
      </c>
      <c r="C305" s="64" t="s">
        <v>50</v>
      </c>
      <c r="D305" s="64" t="s">
        <v>51</v>
      </c>
      <c r="E305" s="64">
        <v>25</v>
      </c>
      <c r="F305" s="64">
        <v>2</v>
      </c>
      <c r="G305" s="64" t="s">
        <v>52</v>
      </c>
      <c r="H305" s="64" t="s">
        <v>56</v>
      </c>
      <c r="I305" s="64" t="s">
        <v>57</v>
      </c>
      <c r="J305" s="65">
        <v>69.989999999999995</v>
      </c>
      <c r="K305" s="66">
        <f t="shared" si="56"/>
        <v>75.589200000000005</v>
      </c>
      <c r="L305" s="61">
        <v>18857000</v>
      </c>
      <c r="M305" s="61">
        <f t="shared" si="58"/>
        <v>1319801430</v>
      </c>
      <c r="N305" s="67"/>
      <c r="O305" s="113"/>
    </row>
    <row r="306" spans="1:15" s="63" customFormat="1" ht="23.85" customHeight="1">
      <c r="A306" s="64">
        <v>303</v>
      </c>
      <c r="B306" s="64" t="s">
        <v>362</v>
      </c>
      <c r="C306" s="64" t="s">
        <v>50</v>
      </c>
      <c r="D306" s="64" t="s">
        <v>51</v>
      </c>
      <c r="E306" s="64">
        <v>25</v>
      </c>
      <c r="F306" s="64">
        <v>3</v>
      </c>
      <c r="G306" s="64" t="str">
        <f t="shared" ref="G306:G308" si="67">IF(J306=70,"2 PN +1","2 PN")</f>
        <v>2 PN</v>
      </c>
      <c r="H306" s="64" t="s">
        <v>53</v>
      </c>
      <c r="I306" s="64" t="s">
        <v>57</v>
      </c>
      <c r="J306" s="65">
        <v>69.69</v>
      </c>
      <c r="K306" s="66">
        <f t="shared" si="56"/>
        <v>75.265200000000007</v>
      </c>
      <c r="L306" s="61">
        <v>18857000</v>
      </c>
      <c r="M306" s="61">
        <f t="shared" si="58"/>
        <v>1314144330</v>
      </c>
      <c r="N306" s="67"/>
      <c r="O306" s="113"/>
    </row>
    <row r="307" spans="1:15" s="63" customFormat="1" ht="23.85" customHeight="1">
      <c r="A307" s="64">
        <v>304</v>
      </c>
      <c r="B307" s="64" t="s">
        <v>363</v>
      </c>
      <c r="C307" s="64" t="s">
        <v>50</v>
      </c>
      <c r="D307" s="64" t="s">
        <v>51</v>
      </c>
      <c r="E307" s="64">
        <v>25</v>
      </c>
      <c r="F307" s="64">
        <v>4</v>
      </c>
      <c r="G307" s="64" t="str">
        <f t="shared" si="67"/>
        <v>2 PN</v>
      </c>
      <c r="H307" s="64" t="s">
        <v>53</v>
      </c>
      <c r="I307" s="64" t="s">
        <v>57</v>
      </c>
      <c r="J307" s="65">
        <v>69.69</v>
      </c>
      <c r="K307" s="66">
        <f t="shared" si="56"/>
        <v>75.265200000000007</v>
      </c>
      <c r="L307" s="61">
        <v>18857000</v>
      </c>
      <c r="M307" s="61">
        <f t="shared" si="58"/>
        <v>1314144330</v>
      </c>
      <c r="N307" s="62"/>
      <c r="O307" s="113"/>
    </row>
    <row r="308" spans="1:15" s="63" customFormat="1" ht="23.85" customHeight="1">
      <c r="A308" s="64">
        <v>305</v>
      </c>
      <c r="B308" s="64" t="s">
        <v>364</v>
      </c>
      <c r="C308" s="64" t="s">
        <v>50</v>
      </c>
      <c r="D308" s="64" t="s">
        <v>51</v>
      </c>
      <c r="E308" s="64">
        <v>25</v>
      </c>
      <c r="F308" s="64">
        <v>5</v>
      </c>
      <c r="G308" s="64" t="str">
        <f t="shared" si="67"/>
        <v>2 PN</v>
      </c>
      <c r="H308" s="64" t="s">
        <v>53</v>
      </c>
      <c r="I308" s="64" t="s">
        <v>57</v>
      </c>
      <c r="J308" s="65">
        <v>69.69</v>
      </c>
      <c r="K308" s="66">
        <f t="shared" si="56"/>
        <v>75.265200000000007</v>
      </c>
      <c r="L308" s="61">
        <v>18857000</v>
      </c>
      <c r="M308" s="61">
        <f t="shared" si="58"/>
        <v>1314144330</v>
      </c>
      <c r="N308" s="67"/>
      <c r="O308" s="113"/>
    </row>
    <row r="309" spans="1:15" s="63" customFormat="1" ht="23.85" customHeight="1">
      <c r="A309" s="64">
        <v>306</v>
      </c>
      <c r="B309" s="64" t="s">
        <v>365</v>
      </c>
      <c r="C309" s="64" t="s">
        <v>50</v>
      </c>
      <c r="D309" s="64" t="s">
        <v>51</v>
      </c>
      <c r="E309" s="64">
        <v>25</v>
      </c>
      <c r="F309" s="64">
        <v>6</v>
      </c>
      <c r="G309" s="64" t="s">
        <v>52</v>
      </c>
      <c r="H309" s="64" t="s">
        <v>56</v>
      </c>
      <c r="I309" s="64" t="s">
        <v>57</v>
      </c>
      <c r="J309" s="65">
        <v>69.989999999999995</v>
      </c>
      <c r="K309" s="66">
        <f t="shared" si="56"/>
        <v>75.589200000000005</v>
      </c>
      <c r="L309" s="61">
        <v>18857000</v>
      </c>
      <c r="M309" s="61">
        <f t="shared" si="58"/>
        <v>1319801430</v>
      </c>
      <c r="N309" s="67"/>
      <c r="O309" s="113"/>
    </row>
    <row r="310" spans="1:15" s="63" customFormat="1" ht="23.85" customHeight="1">
      <c r="A310" s="69">
        <v>307</v>
      </c>
      <c r="B310" s="69" t="s">
        <v>366</v>
      </c>
      <c r="C310" s="69" t="s">
        <v>50</v>
      </c>
      <c r="D310" s="69" t="s">
        <v>51</v>
      </c>
      <c r="E310" s="69">
        <v>25</v>
      </c>
      <c r="F310" s="69">
        <v>7</v>
      </c>
      <c r="G310" s="69" t="str">
        <f t="shared" ref="G310:G312" si="68">IF(J310=70,"2 PN +1","2 PN")</f>
        <v>2 PN</v>
      </c>
      <c r="H310" s="69" t="s">
        <v>53</v>
      </c>
      <c r="I310" s="69" t="s">
        <v>63</v>
      </c>
      <c r="J310" s="70">
        <v>68.84</v>
      </c>
      <c r="K310" s="71">
        <f t="shared" si="56"/>
        <v>74.347200000000015</v>
      </c>
      <c r="L310" s="61">
        <v>18857000</v>
      </c>
      <c r="M310" s="61">
        <f t="shared" si="58"/>
        <v>1298115880</v>
      </c>
      <c r="N310" s="62"/>
      <c r="O310" s="113"/>
    </row>
    <row r="311" spans="1:15" s="63" customFormat="1" ht="23.85" customHeight="1">
      <c r="A311" s="69">
        <v>308</v>
      </c>
      <c r="B311" s="69" t="s">
        <v>367</v>
      </c>
      <c r="C311" s="69" t="s">
        <v>50</v>
      </c>
      <c r="D311" s="69" t="s">
        <v>51</v>
      </c>
      <c r="E311" s="69">
        <v>25</v>
      </c>
      <c r="F311" s="69">
        <v>8</v>
      </c>
      <c r="G311" s="69" t="str">
        <f t="shared" si="68"/>
        <v>2 PN</v>
      </c>
      <c r="H311" s="69" t="s">
        <v>53</v>
      </c>
      <c r="I311" s="69" t="s">
        <v>63</v>
      </c>
      <c r="J311" s="70">
        <v>69.16</v>
      </c>
      <c r="K311" s="71">
        <f t="shared" si="56"/>
        <v>74.692800000000005</v>
      </c>
      <c r="L311" s="61">
        <v>18857000</v>
      </c>
      <c r="M311" s="61">
        <f t="shared" si="58"/>
        <v>1304150120</v>
      </c>
      <c r="N311" s="67"/>
      <c r="O311" s="113"/>
    </row>
    <row r="312" spans="1:15" s="63" customFormat="1" ht="23.85" customHeight="1">
      <c r="A312" s="69">
        <v>309</v>
      </c>
      <c r="B312" s="69" t="s">
        <v>368</v>
      </c>
      <c r="C312" s="69" t="s">
        <v>50</v>
      </c>
      <c r="D312" s="69" t="s">
        <v>51</v>
      </c>
      <c r="E312" s="69">
        <v>25</v>
      </c>
      <c r="F312" s="69">
        <v>9</v>
      </c>
      <c r="G312" s="69" t="str">
        <f t="shared" si="68"/>
        <v>2 PN</v>
      </c>
      <c r="H312" s="69" t="s">
        <v>53</v>
      </c>
      <c r="I312" s="69" t="s">
        <v>63</v>
      </c>
      <c r="J312" s="70">
        <v>68.84</v>
      </c>
      <c r="K312" s="71">
        <f t="shared" si="56"/>
        <v>74.347200000000015</v>
      </c>
      <c r="L312" s="61">
        <v>18857000</v>
      </c>
      <c r="M312" s="61">
        <f t="shared" si="58"/>
        <v>1298115880</v>
      </c>
      <c r="N312" s="62"/>
      <c r="O312" s="113"/>
    </row>
    <row r="313" spans="1:15" s="63" customFormat="1" ht="23.85" customHeight="1">
      <c r="A313" s="64">
        <v>310</v>
      </c>
      <c r="B313" s="64" t="s">
        <v>369</v>
      </c>
      <c r="C313" s="64" t="s">
        <v>50</v>
      </c>
      <c r="D313" s="64" t="s">
        <v>51</v>
      </c>
      <c r="E313" s="64">
        <v>25</v>
      </c>
      <c r="F313" s="64">
        <v>10</v>
      </c>
      <c r="G313" s="64" t="s">
        <v>52</v>
      </c>
      <c r="H313" s="64" t="s">
        <v>56</v>
      </c>
      <c r="I313" s="64" t="s">
        <v>67</v>
      </c>
      <c r="J313" s="65">
        <v>69.989999999999995</v>
      </c>
      <c r="K313" s="66">
        <f t="shared" si="56"/>
        <v>75.589200000000005</v>
      </c>
      <c r="L313" s="61">
        <v>18857000</v>
      </c>
      <c r="M313" s="61">
        <f t="shared" si="58"/>
        <v>1319801430</v>
      </c>
      <c r="N313" s="72"/>
      <c r="O313" s="113"/>
    </row>
    <row r="314" spans="1:15" s="63" customFormat="1" ht="23.85" customHeight="1">
      <c r="A314" s="69">
        <v>311</v>
      </c>
      <c r="B314" s="69" t="s">
        <v>370</v>
      </c>
      <c r="C314" s="69" t="s">
        <v>50</v>
      </c>
      <c r="D314" s="69" t="s">
        <v>51</v>
      </c>
      <c r="E314" s="69">
        <v>25</v>
      </c>
      <c r="F314" s="69">
        <v>11</v>
      </c>
      <c r="G314" s="69" t="str">
        <f t="shared" ref="G314:G316" si="69">IF(J314=70,"2 PN +1","2 PN")</f>
        <v>2 PN</v>
      </c>
      <c r="H314" s="69" t="s">
        <v>53</v>
      </c>
      <c r="I314" s="69" t="s">
        <v>67</v>
      </c>
      <c r="J314" s="70">
        <v>69.69</v>
      </c>
      <c r="K314" s="71">
        <f t="shared" si="56"/>
        <v>75.265200000000007</v>
      </c>
      <c r="L314" s="61">
        <v>18857000</v>
      </c>
      <c r="M314" s="61">
        <f t="shared" si="58"/>
        <v>1314144330</v>
      </c>
      <c r="N314" s="62"/>
      <c r="O314" s="113"/>
    </row>
    <row r="315" spans="1:15" s="63" customFormat="1" ht="23.85" customHeight="1">
      <c r="A315" s="64">
        <v>312</v>
      </c>
      <c r="B315" s="64" t="s">
        <v>371</v>
      </c>
      <c r="C315" s="64" t="s">
        <v>50</v>
      </c>
      <c r="D315" s="64" t="s">
        <v>51</v>
      </c>
      <c r="E315" s="64">
        <v>25</v>
      </c>
      <c r="F315" s="64">
        <v>12</v>
      </c>
      <c r="G315" s="64" t="str">
        <f t="shared" si="69"/>
        <v>2 PN</v>
      </c>
      <c r="H315" s="64" t="s">
        <v>53</v>
      </c>
      <c r="I315" s="64" t="s">
        <v>67</v>
      </c>
      <c r="J315" s="65">
        <v>69.69</v>
      </c>
      <c r="K315" s="66">
        <f t="shared" si="56"/>
        <v>75.265200000000007</v>
      </c>
      <c r="L315" s="61">
        <v>18857000</v>
      </c>
      <c r="M315" s="61">
        <f t="shared" si="58"/>
        <v>1314144330</v>
      </c>
      <c r="N315" s="62"/>
      <c r="O315" s="113"/>
    </row>
    <row r="316" spans="1:15" s="63" customFormat="1" ht="23.85" customHeight="1">
      <c r="A316" s="69">
        <v>313</v>
      </c>
      <c r="B316" s="69" t="s">
        <v>372</v>
      </c>
      <c r="C316" s="69" t="s">
        <v>50</v>
      </c>
      <c r="D316" s="69" t="s">
        <v>51</v>
      </c>
      <c r="E316" s="69">
        <v>25</v>
      </c>
      <c r="F316" s="69" t="s">
        <v>71</v>
      </c>
      <c r="G316" s="69" t="str">
        <f t="shared" si="69"/>
        <v>2 PN</v>
      </c>
      <c r="H316" s="69" t="s">
        <v>53</v>
      </c>
      <c r="I316" s="69" t="s">
        <v>67</v>
      </c>
      <c r="J316" s="70">
        <v>69.69</v>
      </c>
      <c r="K316" s="71">
        <f t="shared" si="56"/>
        <v>75.265200000000007</v>
      </c>
      <c r="L316" s="61">
        <v>18857000</v>
      </c>
      <c r="M316" s="61">
        <f t="shared" si="58"/>
        <v>1314144330</v>
      </c>
      <c r="N316" s="62"/>
      <c r="O316" s="113"/>
    </row>
    <row r="317" spans="1:15" s="63" customFormat="1" ht="23.85" customHeight="1">
      <c r="A317" s="64">
        <v>314</v>
      </c>
      <c r="B317" s="64" t="s">
        <v>373</v>
      </c>
      <c r="C317" s="64" t="s">
        <v>50</v>
      </c>
      <c r="D317" s="64" t="s">
        <v>51</v>
      </c>
      <c r="E317" s="64">
        <v>25</v>
      </c>
      <c r="F317" s="64">
        <v>14</v>
      </c>
      <c r="G317" s="64" t="s">
        <v>52</v>
      </c>
      <c r="H317" s="64" t="s">
        <v>56</v>
      </c>
      <c r="I317" s="64" t="s">
        <v>67</v>
      </c>
      <c r="J317" s="65">
        <v>69.989999999999995</v>
      </c>
      <c r="K317" s="66">
        <f t="shared" si="56"/>
        <v>75.589200000000005</v>
      </c>
      <c r="L317" s="61">
        <v>18857000</v>
      </c>
      <c r="M317" s="61">
        <f t="shared" si="58"/>
        <v>1319801430</v>
      </c>
      <c r="N317" s="76"/>
      <c r="O317" s="113"/>
    </row>
    <row r="318" spans="1:15" s="63" customFormat="1" ht="23.85" customHeight="1">
      <c r="A318" s="64">
        <v>315</v>
      </c>
      <c r="B318" s="64" t="s">
        <v>374</v>
      </c>
      <c r="C318" s="64" t="s">
        <v>50</v>
      </c>
      <c r="D318" s="64" t="s">
        <v>51</v>
      </c>
      <c r="E318" s="64">
        <v>25</v>
      </c>
      <c r="F318" s="64">
        <v>15</v>
      </c>
      <c r="G318" s="64" t="s">
        <v>52</v>
      </c>
      <c r="H318" s="64" t="s">
        <v>53</v>
      </c>
      <c r="I318" s="64" t="s">
        <v>54</v>
      </c>
      <c r="J318" s="65">
        <v>69.989999999999995</v>
      </c>
      <c r="K318" s="66">
        <f t="shared" si="56"/>
        <v>75.589200000000005</v>
      </c>
      <c r="L318" s="61">
        <v>18857000</v>
      </c>
      <c r="M318" s="61">
        <f t="shared" si="58"/>
        <v>1319801430</v>
      </c>
      <c r="N318" s="62"/>
      <c r="O318" s="113"/>
    </row>
    <row r="319" spans="1:15" s="63" customFormat="1" ht="23.85" customHeight="1">
      <c r="A319" s="64">
        <v>316</v>
      </c>
      <c r="B319" s="64" t="s">
        <v>375</v>
      </c>
      <c r="C319" s="64" t="s">
        <v>50</v>
      </c>
      <c r="D319" s="64" t="s">
        <v>51</v>
      </c>
      <c r="E319" s="64">
        <v>26</v>
      </c>
      <c r="F319" s="64">
        <v>1</v>
      </c>
      <c r="G319" s="64" t="s">
        <v>52</v>
      </c>
      <c r="H319" s="64" t="s">
        <v>53</v>
      </c>
      <c r="I319" s="64" t="s">
        <v>54</v>
      </c>
      <c r="J319" s="66">
        <v>69.989999999999995</v>
      </c>
      <c r="K319" s="66">
        <f t="shared" si="56"/>
        <v>75.589200000000005</v>
      </c>
      <c r="L319" s="61">
        <v>18857000</v>
      </c>
      <c r="M319" s="61">
        <f t="shared" si="58"/>
        <v>1319801430</v>
      </c>
      <c r="N319" s="62"/>
      <c r="O319" s="113"/>
    </row>
    <row r="320" spans="1:15" s="63" customFormat="1" ht="23.85" customHeight="1">
      <c r="A320" s="64">
        <v>317</v>
      </c>
      <c r="B320" s="64" t="s">
        <v>376</v>
      </c>
      <c r="C320" s="64" t="s">
        <v>50</v>
      </c>
      <c r="D320" s="64" t="s">
        <v>51</v>
      </c>
      <c r="E320" s="64">
        <v>26</v>
      </c>
      <c r="F320" s="64">
        <v>2</v>
      </c>
      <c r="G320" s="64" t="s">
        <v>52</v>
      </c>
      <c r="H320" s="64" t="s">
        <v>56</v>
      </c>
      <c r="I320" s="64" t="s">
        <v>57</v>
      </c>
      <c r="J320" s="65">
        <v>69.989999999999995</v>
      </c>
      <c r="K320" s="66">
        <f t="shared" si="56"/>
        <v>75.589200000000005</v>
      </c>
      <c r="L320" s="61">
        <v>18857000</v>
      </c>
      <c r="M320" s="61">
        <f t="shared" si="58"/>
        <v>1319801430</v>
      </c>
      <c r="N320" s="67"/>
      <c r="O320" s="113"/>
    </row>
    <row r="321" spans="1:15" s="63" customFormat="1" ht="23.85" customHeight="1">
      <c r="A321" s="64">
        <v>318</v>
      </c>
      <c r="B321" s="64" t="s">
        <v>377</v>
      </c>
      <c r="C321" s="64" t="s">
        <v>50</v>
      </c>
      <c r="D321" s="64" t="s">
        <v>51</v>
      </c>
      <c r="E321" s="64">
        <v>26</v>
      </c>
      <c r="F321" s="64">
        <v>3</v>
      </c>
      <c r="G321" s="64" t="str">
        <f t="shared" ref="G321:G323" si="70">IF(J321=70,"2 PN +1","2 PN")</f>
        <v>2 PN</v>
      </c>
      <c r="H321" s="64" t="s">
        <v>53</v>
      </c>
      <c r="I321" s="64" t="s">
        <v>57</v>
      </c>
      <c r="J321" s="65">
        <v>69.69</v>
      </c>
      <c r="K321" s="66">
        <f t="shared" si="56"/>
        <v>75.265200000000007</v>
      </c>
      <c r="L321" s="61">
        <v>18857000</v>
      </c>
      <c r="M321" s="61">
        <f t="shared" si="58"/>
        <v>1314144330</v>
      </c>
      <c r="N321" s="67"/>
      <c r="O321" s="113"/>
    </row>
    <row r="322" spans="1:15" s="63" customFormat="1" ht="23.85" customHeight="1">
      <c r="A322" s="64">
        <v>319</v>
      </c>
      <c r="B322" s="64" t="s">
        <v>378</v>
      </c>
      <c r="C322" s="64" t="s">
        <v>50</v>
      </c>
      <c r="D322" s="64" t="s">
        <v>51</v>
      </c>
      <c r="E322" s="64">
        <v>26</v>
      </c>
      <c r="F322" s="64">
        <v>4</v>
      </c>
      <c r="G322" s="64" t="str">
        <f t="shared" si="70"/>
        <v>2 PN</v>
      </c>
      <c r="H322" s="64" t="s">
        <v>53</v>
      </c>
      <c r="I322" s="64" t="s">
        <v>57</v>
      </c>
      <c r="J322" s="65">
        <v>69.69</v>
      </c>
      <c r="K322" s="66">
        <f t="shared" si="56"/>
        <v>75.265200000000007</v>
      </c>
      <c r="L322" s="61">
        <v>18857000</v>
      </c>
      <c r="M322" s="61">
        <f t="shared" si="58"/>
        <v>1314144330</v>
      </c>
      <c r="N322" s="62"/>
      <c r="O322" s="113"/>
    </row>
    <row r="323" spans="1:15" s="63" customFormat="1" ht="23.85" customHeight="1">
      <c r="A323" s="64">
        <v>320</v>
      </c>
      <c r="B323" s="64" t="s">
        <v>379</v>
      </c>
      <c r="C323" s="64" t="s">
        <v>50</v>
      </c>
      <c r="D323" s="64" t="s">
        <v>51</v>
      </c>
      <c r="E323" s="64">
        <v>26</v>
      </c>
      <c r="F323" s="64">
        <v>5</v>
      </c>
      <c r="G323" s="64" t="str">
        <f t="shared" si="70"/>
        <v>2 PN</v>
      </c>
      <c r="H323" s="64" t="s">
        <v>53</v>
      </c>
      <c r="I323" s="64" t="s">
        <v>57</v>
      </c>
      <c r="J323" s="65">
        <v>69.69</v>
      </c>
      <c r="K323" s="66">
        <f t="shared" si="56"/>
        <v>75.265200000000007</v>
      </c>
      <c r="L323" s="61">
        <v>18857000</v>
      </c>
      <c r="M323" s="61">
        <f t="shared" si="58"/>
        <v>1314144330</v>
      </c>
      <c r="N323" s="67"/>
      <c r="O323" s="113"/>
    </row>
    <row r="324" spans="1:15" s="63" customFormat="1" ht="23.85" customHeight="1">
      <c r="A324" s="64">
        <v>321</v>
      </c>
      <c r="B324" s="64" t="s">
        <v>380</v>
      </c>
      <c r="C324" s="64" t="s">
        <v>50</v>
      </c>
      <c r="D324" s="64" t="s">
        <v>51</v>
      </c>
      <c r="E324" s="64">
        <v>26</v>
      </c>
      <c r="F324" s="64">
        <v>6</v>
      </c>
      <c r="G324" s="64" t="s">
        <v>52</v>
      </c>
      <c r="H324" s="64" t="s">
        <v>56</v>
      </c>
      <c r="I324" s="64" t="s">
        <v>57</v>
      </c>
      <c r="J324" s="65">
        <v>69.989999999999995</v>
      </c>
      <c r="K324" s="66">
        <f t="shared" si="56"/>
        <v>75.589200000000005</v>
      </c>
      <c r="L324" s="61">
        <v>18857000</v>
      </c>
      <c r="M324" s="61">
        <f t="shared" si="58"/>
        <v>1319801430</v>
      </c>
      <c r="N324" s="67"/>
      <c r="O324" s="113"/>
    </row>
    <row r="325" spans="1:15" s="63" customFormat="1" ht="23.85" customHeight="1">
      <c r="A325" s="59">
        <v>322</v>
      </c>
      <c r="B325" s="59" t="s">
        <v>381</v>
      </c>
      <c r="C325" s="59" t="s">
        <v>50</v>
      </c>
      <c r="D325" s="59" t="s">
        <v>51</v>
      </c>
      <c r="E325" s="59">
        <v>26</v>
      </c>
      <c r="F325" s="59">
        <v>7</v>
      </c>
      <c r="G325" s="59" t="str">
        <f t="shared" ref="G325:G327" si="71">IF(J325=70,"2 PN +1","2 PN")</f>
        <v>2 PN</v>
      </c>
      <c r="H325" s="59" t="s">
        <v>53</v>
      </c>
      <c r="I325" s="59" t="s">
        <v>63</v>
      </c>
      <c r="J325" s="68">
        <v>68.84</v>
      </c>
      <c r="K325" s="60">
        <f t="shared" si="56"/>
        <v>74.347200000000015</v>
      </c>
      <c r="L325" s="61">
        <v>18857000</v>
      </c>
      <c r="M325" s="61">
        <f t="shared" ref="M325:M376" si="72">J325*L325</f>
        <v>1298115880</v>
      </c>
      <c r="N325" s="62"/>
      <c r="O325" s="113"/>
    </row>
    <row r="326" spans="1:15" s="63" customFormat="1" ht="23.85" customHeight="1">
      <c r="A326" s="59">
        <v>323</v>
      </c>
      <c r="B326" s="59" t="s">
        <v>382</v>
      </c>
      <c r="C326" s="59" t="s">
        <v>50</v>
      </c>
      <c r="D326" s="59" t="s">
        <v>51</v>
      </c>
      <c r="E326" s="59">
        <v>26</v>
      </c>
      <c r="F326" s="59">
        <v>8</v>
      </c>
      <c r="G326" s="59" t="str">
        <f t="shared" si="71"/>
        <v>2 PN</v>
      </c>
      <c r="H326" s="59" t="s">
        <v>53</v>
      </c>
      <c r="I326" s="59" t="s">
        <v>63</v>
      </c>
      <c r="J326" s="68">
        <v>69.16</v>
      </c>
      <c r="K326" s="60">
        <f t="shared" si="56"/>
        <v>74.692800000000005</v>
      </c>
      <c r="L326" s="61">
        <v>18857000</v>
      </c>
      <c r="M326" s="61">
        <f t="shared" si="72"/>
        <v>1304150120</v>
      </c>
      <c r="N326" s="67"/>
      <c r="O326" s="113"/>
    </row>
    <row r="327" spans="1:15" s="63" customFormat="1" ht="23.85" customHeight="1">
      <c r="A327" s="59">
        <v>324</v>
      </c>
      <c r="B327" s="59" t="s">
        <v>383</v>
      </c>
      <c r="C327" s="59" t="s">
        <v>50</v>
      </c>
      <c r="D327" s="59" t="s">
        <v>51</v>
      </c>
      <c r="E327" s="59">
        <v>26</v>
      </c>
      <c r="F327" s="59">
        <v>9</v>
      </c>
      <c r="G327" s="59" t="str">
        <f t="shared" si="71"/>
        <v>2 PN</v>
      </c>
      <c r="H327" s="59" t="s">
        <v>53</v>
      </c>
      <c r="I327" s="59" t="s">
        <v>63</v>
      </c>
      <c r="J327" s="68">
        <v>68.84</v>
      </c>
      <c r="K327" s="60">
        <f t="shared" si="56"/>
        <v>74.347200000000015</v>
      </c>
      <c r="L327" s="61">
        <v>18857000</v>
      </c>
      <c r="M327" s="61">
        <f t="shared" si="72"/>
        <v>1298115880</v>
      </c>
      <c r="N327" s="62"/>
      <c r="O327" s="113"/>
    </row>
    <row r="328" spans="1:15" s="63" customFormat="1" ht="23.85" customHeight="1">
      <c r="A328" s="64">
        <v>325</v>
      </c>
      <c r="B328" s="64" t="s">
        <v>384</v>
      </c>
      <c r="C328" s="64" t="s">
        <v>50</v>
      </c>
      <c r="D328" s="64" t="s">
        <v>51</v>
      </c>
      <c r="E328" s="64">
        <v>26</v>
      </c>
      <c r="F328" s="64">
        <v>10</v>
      </c>
      <c r="G328" s="64" t="s">
        <v>52</v>
      </c>
      <c r="H328" s="64" t="s">
        <v>56</v>
      </c>
      <c r="I328" s="64" t="s">
        <v>67</v>
      </c>
      <c r="J328" s="65">
        <v>69.989999999999995</v>
      </c>
      <c r="K328" s="66">
        <f t="shared" si="56"/>
        <v>75.589200000000005</v>
      </c>
      <c r="L328" s="61">
        <v>18857000</v>
      </c>
      <c r="M328" s="61">
        <f t="shared" si="72"/>
        <v>1319801430</v>
      </c>
      <c r="N328" s="72"/>
      <c r="O328" s="113"/>
    </row>
    <row r="329" spans="1:15" s="63" customFormat="1" ht="23.85" customHeight="1">
      <c r="A329" s="64">
        <v>326</v>
      </c>
      <c r="B329" s="64" t="s">
        <v>385</v>
      </c>
      <c r="C329" s="64" t="s">
        <v>50</v>
      </c>
      <c r="D329" s="64" t="s">
        <v>51</v>
      </c>
      <c r="E329" s="64">
        <v>26</v>
      </c>
      <c r="F329" s="64">
        <v>11</v>
      </c>
      <c r="G329" s="64" t="str">
        <f t="shared" ref="G329:G331" si="73">IF(J329=70,"2 PN +1","2 PN")</f>
        <v>2 PN</v>
      </c>
      <c r="H329" s="64" t="s">
        <v>53</v>
      </c>
      <c r="I329" s="64" t="s">
        <v>67</v>
      </c>
      <c r="J329" s="65">
        <v>69.69</v>
      </c>
      <c r="K329" s="66">
        <f t="shared" si="56"/>
        <v>75.265200000000007</v>
      </c>
      <c r="L329" s="61">
        <v>18857000</v>
      </c>
      <c r="M329" s="61">
        <f t="shared" si="72"/>
        <v>1314144330</v>
      </c>
      <c r="N329" s="62"/>
      <c r="O329" s="113"/>
    </row>
    <row r="330" spans="1:15" s="63" customFormat="1" ht="23.85" customHeight="1">
      <c r="A330" s="59">
        <v>327</v>
      </c>
      <c r="B330" s="59" t="s">
        <v>386</v>
      </c>
      <c r="C330" s="59" t="s">
        <v>50</v>
      </c>
      <c r="D330" s="59" t="s">
        <v>51</v>
      </c>
      <c r="E330" s="59">
        <v>26</v>
      </c>
      <c r="F330" s="59">
        <v>12</v>
      </c>
      <c r="G330" s="59" t="str">
        <f t="shared" si="73"/>
        <v>2 PN</v>
      </c>
      <c r="H330" s="59" t="s">
        <v>53</v>
      </c>
      <c r="I330" s="59" t="s">
        <v>67</v>
      </c>
      <c r="J330" s="68">
        <v>69.69</v>
      </c>
      <c r="K330" s="60">
        <f t="shared" si="56"/>
        <v>75.265200000000007</v>
      </c>
      <c r="L330" s="61">
        <v>18857000</v>
      </c>
      <c r="M330" s="61">
        <f t="shared" si="72"/>
        <v>1314144330</v>
      </c>
      <c r="N330" s="62"/>
      <c r="O330" s="113"/>
    </row>
    <row r="331" spans="1:15" s="63" customFormat="1" ht="23.85" customHeight="1">
      <c r="A331" s="59">
        <v>328</v>
      </c>
      <c r="B331" s="59" t="s">
        <v>387</v>
      </c>
      <c r="C331" s="59" t="s">
        <v>50</v>
      </c>
      <c r="D331" s="59" t="s">
        <v>51</v>
      </c>
      <c r="E331" s="59">
        <v>26</v>
      </c>
      <c r="F331" s="59" t="s">
        <v>71</v>
      </c>
      <c r="G331" s="59" t="str">
        <f t="shared" si="73"/>
        <v>2 PN</v>
      </c>
      <c r="H331" s="59" t="s">
        <v>53</v>
      </c>
      <c r="I331" s="59" t="s">
        <v>67</v>
      </c>
      <c r="J331" s="68">
        <v>69.69</v>
      </c>
      <c r="K331" s="60">
        <f t="shared" si="56"/>
        <v>75.265200000000007</v>
      </c>
      <c r="L331" s="61">
        <v>18857000</v>
      </c>
      <c r="M331" s="61">
        <f t="shared" si="72"/>
        <v>1314144330</v>
      </c>
      <c r="N331" s="62"/>
      <c r="O331" s="113"/>
    </row>
    <row r="332" spans="1:15" s="63" customFormat="1" ht="23.85" customHeight="1">
      <c r="A332" s="64">
        <v>329</v>
      </c>
      <c r="B332" s="64" t="s">
        <v>388</v>
      </c>
      <c r="C332" s="64" t="s">
        <v>50</v>
      </c>
      <c r="D332" s="64" t="s">
        <v>51</v>
      </c>
      <c r="E332" s="64">
        <v>26</v>
      </c>
      <c r="F332" s="64">
        <v>14</v>
      </c>
      <c r="G332" s="64" t="s">
        <v>52</v>
      </c>
      <c r="H332" s="64" t="s">
        <v>56</v>
      </c>
      <c r="I332" s="64" t="s">
        <v>67</v>
      </c>
      <c r="J332" s="65">
        <v>69.989999999999995</v>
      </c>
      <c r="K332" s="66">
        <f t="shared" si="56"/>
        <v>75.589200000000005</v>
      </c>
      <c r="L332" s="61">
        <v>18857000</v>
      </c>
      <c r="M332" s="61">
        <f t="shared" si="72"/>
        <v>1319801430</v>
      </c>
      <c r="N332" s="76"/>
      <c r="O332" s="113"/>
    </row>
    <row r="333" spans="1:15" s="63" customFormat="1" ht="23.85" customHeight="1">
      <c r="A333" s="64">
        <v>330</v>
      </c>
      <c r="B333" s="64" t="s">
        <v>389</v>
      </c>
      <c r="C333" s="64" t="s">
        <v>50</v>
      </c>
      <c r="D333" s="64" t="s">
        <v>51</v>
      </c>
      <c r="E333" s="64">
        <v>26</v>
      </c>
      <c r="F333" s="64">
        <v>15</v>
      </c>
      <c r="G333" s="64" t="s">
        <v>52</v>
      </c>
      <c r="H333" s="64" t="s">
        <v>53</v>
      </c>
      <c r="I333" s="64" t="s">
        <v>54</v>
      </c>
      <c r="J333" s="65">
        <v>69.989999999999995</v>
      </c>
      <c r="K333" s="66">
        <f t="shared" si="56"/>
        <v>75.589200000000005</v>
      </c>
      <c r="L333" s="61">
        <v>18857000</v>
      </c>
      <c r="M333" s="61">
        <f t="shared" si="72"/>
        <v>1319801430</v>
      </c>
      <c r="N333" s="62"/>
      <c r="O333" s="113"/>
    </row>
    <row r="334" spans="1:15" s="63" customFormat="1" ht="23.85" customHeight="1">
      <c r="A334" s="64">
        <v>331</v>
      </c>
      <c r="B334" s="64" t="s">
        <v>390</v>
      </c>
      <c r="C334" s="64" t="s">
        <v>50</v>
      </c>
      <c r="D334" s="64" t="s">
        <v>51</v>
      </c>
      <c r="E334" s="64">
        <v>27</v>
      </c>
      <c r="F334" s="64">
        <v>1</v>
      </c>
      <c r="G334" s="64" t="s">
        <v>52</v>
      </c>
      <c r="H334" s="64" t="s">
        <v>53</v>
      </c>
      <c r="I334" s="64" t="s">
        <v>54</v>
      </c>
      <c r="J334" s="66">
        <v>69.989999999999995</v>
      </c>
      <c r="K334" s="66">
        <f t="shared" si="56"/>
        <v>75.589200000000005</v>
      </c>
      <c r="L334" s="61">
        <v>18857000</v>
      </c>
      <c r="M334" s="61">
        <f t="shared" si="72"/>
        <v>1319801430</v>
      </c>
      <c r="N334" s="62"/>
      <c r="O334" s="113"/>
    </row>
    <row r="335" spans="1:15" s="63" customFormat="1" ht="23.85" customHeight="1">
      <c r="A335" s="64">
        <v>332</v>
      </c>
      <c r="B335" s="64" t="s">
        <v>391</v>
      </c>
      <c r="C335" s="64" t="s">
        <v>50</v>
      </c>
      <c r="D335" s="64" t="s">
        <v>51</v>
      </c>
      <c r="E335" s="64">
        <v>27</v>
      </c>
      <c r="F335" s="64">
        <v>2</v>
      </c>
      <c r="G335" s="64" t="s">
        <v>52</v>
      </c>
      <c r="H335" s="64" t="s">
        <v>56</v>
      </c>
      <c r="I335" s="64" t="s">
        <v>57</v>
      </c>
      <c r="J335" s="65">
        <v>69.989999999999995</v>
      </c>
      <c r="K335" s="66">
        <f t="shared" si="56"/>
        <v>75.589200000000005</v>
      </c>
      <c r="L335" s="61">
        <v>18857000</v>
      </c>
      <c r="M335" s="61">
        <f t="shared" si="72"/>
        <v>1319801430</v>
      </c>
      <c r="N335" s="67"/>
      <c r="O335" s="113"/>
    </row>
    <row r="336" spans="1:15" s="63" customFormat="1" ht="23.85" customHeight="1">
      <c r="A336" s="64">
        <v>333</v>
      </c>
      <c r="B336" s="64" t="s">
        <v>392</v>
      </c>
      <c r="C336" s="64" t="s">
        <v>50</v>
      </c>
      <c r="D336" s="64" t="s">
        <v>51</v>
      </c>
      <c r="E336" s="64">
        <v>27</v>
      </c>
      <c r="F336" s="64">
        <v>3</v>
      </c>
      <c r="G336" s="64" t="str">
        <f t="shared" ref="G336:G338" si="74">IF(J336=70,"2 PN +1","2 PN")</f>
        <v>2 PN</v>
      </c>
      <c r="H336" s="64" t="s">
        <v>53</v>
      </c>
      <c r="I336" s="64" t="s">
        <v>57</v>
      </c>
      <c r="J336" s="65">
        <v>69.69</v>
      </c>
      <c r="K336" s="66">
        <f t="shared" si="56"/>
        <v>75.265200000000007</v>
      </c>
      <c r="L336" s="61">
        <v>18857000</v>
      </c>
      <c r="M336" s="61">
        <f t="shared" si="72"/>
        <v>1314144330</v>
      </c>
      <c r="N336" s="67"/>
      <c r="O336" s="113"/>
    </row>
    <row r="337" spans="1:15" s="63" customFormat="1" ht="23.85" customHeight="1">
      <c r="A337" s="64">
        <v>334</v>
      </c>
      <c r="B337" s="64" t="s">
        <v>393</v>
      </c>
      <c r="C337" s="64" t="s">
        <v>50</v>
      </c>
      <c r="D337" s="64" t="s">
        <v>51</v>
      </c>
      <c r="E337" s="64">
        <v>27</v>
      </c>
      <c r="F337" s="64">
        <v>4</v>
      </c>
      <c r="G337" s="64" t="str">
        <f t="shared" si="74"/>
        <v>2 PN</v>
      </c>
      <c r="H337" s="64" t="s">
        <v>53</v>
      </c>
      <c r="I337" s="64" t="s">
        <v>57</v>
      </c>
      <c r="J337" s="65">
        <v>69.69</v>
      </c>
      <c r="K337" s="66">
        <f t="shared" si="56"/>
        <v>75.265200000000007</v>
      </c>
      <c r="L337" s="61">
        <v>18857000</v>
      </c>
      <c r="M337" s="61">
        <f t="shared" si="72"/>
        <v>1314144330</v>
      </c>
      <c r="N337" s="62"/>
      <c r="O337" s="113"/>
    </row>
    <row r="338" spans="1:15" s="63" customFormat="1" ht="23.85" customHeight="1">
      <c r="A338" s="64">
        <v>335</v>
      </c>
      <c r="B338" s="64" t="s">
        <v>394</v>
      </c>
      <c r="C338" s="64" t="s">
        <v>50</v>
      </c>
      <c r="D338" s="64" t="s">
        <v>51</v>
      </c>
      <c r="E338" s="64">
        <v>27</v>
      </c>
      <c r="F338" s="64">
        <v>5</v>
      </c>
      <c r="G338" s="64" t="str">
        <f t="shared" si="74"/>
        <v>2 PN</v>
      </c>
      <c r="H338" s="64" t="s">
        <v>53</v>
      </c>
      <c r="I338" s="64" t="s">
        <v>57</v>
      </c>
      <c r="J338" s="65">
        <v>69.69</v>
      </c>
      <c r="K338" s="66">
        <f t="shared" si="56"/>
        <v>75.265200000000007</v>
      </c>
      <c r="L338" s="61">
        <v>18857000</v>
      </c>
      <c r="M338" s="61">
        <f t="shared" si="72"/>
        <v>1314144330</v>
      </c>
      <c r="N338" s="67"/>
      <c r="O338" s="113"/>
    </row>
    <row r="339" spans="1:15" s="63" customFormat="1" ht="23.85" customHeight="1">
      <c r="A339" s="64">
        <v>336</v>
      </c>
      <c r="B339" s="64" t="s">
        <v>395</v>
      </c>
      <c r="C339" s="64" t="s">
        <v>50</v>
      </c>
      <c r="D339" s="64" t="s">
        <v>51</v>
      </c>
      <c r="E339" s="64">
        <v>27</v>
      </c>
      <c r="F339" s="64">
        <v>6</v>
      </c>
      <c r="G339" s="64" t="s">
        <v>52</v>
      </c>
      <c r="H339" s="64" t="s">
        <v>56</v>
      </c>
      <c r="I339" s="64" t="s">
        <v>57</v>
      </c>
      <c r="J339" s="65">
        <v>69.989999999999995</v>
      </c>
      <c r="K339" s="66">
        <f t="shared" si="56"/>
        <v>75.589200000000005</v>
      </c>
      <c r="L339" s="61">
        <v>18857000</v>
      </c>
      <c r="M339" s="61">
        <f t="shared" si="72"/>
        <v>1319801430</v>
      </c>
      <c r="N339" s="67"/>
      <c r="O339" s="113"/>
    </row>
    <row r="340" spans="1:15" s="63" customFormat="1" ht="23.85" customHeight="1">
      <c r="A340" s="69">
        <v>337</v>
      </c>
      <c r="B340" s="69" t="s">
        <v>396</v>
      </c>
      <c r="C340" s="69" t="s">
        <v>50</v>
      </c>
      <c r="D340" s="69" t="s">
        <v>51</v>
      </c>
      <c r="E340" s="69">
        <v>27</v>
      </c>
      <c r="F340" s="69">
        <v>7</v>
      </c>
      <c r="G340" s="69" t="str">
        <f t="shared" ref="G340:G342" si="75">IF(J340=70,"2 PN +1","2 PN")</f>
        <v>2 PN</v>
      </c>
      <c r="H340" s="69" t="s">
        <v>53</v>
      </c>
      <c r="I340" s="69" t="s">
        <v>63</v>
      </c>
      <c r="J340" s="70">
        <v>68.84</v>
      </c>
      <c r="K340" s="71">
        <f t="shared" si="56"/>
        <v>74.347200000000015</v>
      </c>
      <c r="L340" s="61">
        <v>18857000</v>
      </c>
      <c r="M340" s="61">
        <f t="shared" si="72"/>
        <v>1298115880</v>
      </c>
      <c r="N340" s="62"/>
      <c r="O340" s="113"/>
    </row>
    <row r="341" spans="1:15" s="63" customFormat="1" ht="23.85" customHeight="1">
      <c r="A341" s="69">
        <v>338</v>
      </c>
      <c r="B341" s="69" t="s">
        <v>397</v>
      </c>
      <c r="C341" s="69" t="s">
        <v>50</v>
      </c>
      <c r="D341" s="69" t="s">
        <v>51</v>
      </c>
      <c r="E341" s="69">
        <v>27</v>
      </c>
      <c r="F341" s="69">
        <v>8</v>
      </c>
      <c r="G341" s="69" t="str">
        <f t="shared" si="75"/>
        <v>2 PN</v>
      </c>
      <c r="H341" s="69" t="s">
        <v>53</v>
      </c>
      <c r="I341" s="69" t="s">
        <v>63</v>
      </c>
      <c r="J341" s="70">
        <v>69.16</v>
      </c>
      <c r="K341" s="71">
        <f t="shared" si="56"/>
        <v>74.692800000000005</v>
      </c>
      <c r="L341" s="61">
        <v>18857000</v>
      </c>
      <c r="M341" s="61">
        <f t="shared" si="72"/>
        <v>1304150120</v>
      </c>
      <c r="N341" s="67"/>
      <c r="O341" s="113"/>
    </row>
    <row r="342" spans="1:15" s="63" customFormat="1" ht="23.85" customHeight="1">
      <c r="A342" s="59">
        <v>339</v>
      </c>
      <c r="B342" s="59" t="s">
        <v>398</v>
      </c>
      <c r="C342" s="59" t="s">
        <v>50</v>
      </c>
      <c r="D342" s="59" t="s">
        <v>51</v>
      </c>
      <c r="E342" s="59">
        <v>27</v>
      </c>
      <c r="F342" s="59">
        <v>9</v>
      </c>
      <c r="G342" s="59" t="str">
        <f t="shared" si="75"/>
        <v>2 PN</v>
      </c>
      <c r="H342" s="59" t="s">
        <v>53</v>
      </c>
      <c r="I342" s="59" t="s">
        <v>63</v>
      </c>
      <c r="J342" s="68">
        <v>68.84</v>
      </c>
      <c r="K342" s="60">
        <f t="shared" si="56"/>
        <v>74.347200000000015</v>
      </c>
      <c r="L342" s="61">
        <v>18857000</v>
      </c>
      <c r="M342" s="61">
        <f t="shared" si="72"/>
        <v>1298115880</v>
      </c>
      <c r="N342" s="62"/>
      <c r="O342" s="113"/>
    </row>
    <row r="343" spans="1:15" s="63" customFormat="1" ht="23.85" customHeight="1">
      <c r="A343" s="64">
        <v>340</v>
      </c>
      <c r="B343" s="64" t="s">
        <v>399</v>
      </c>
      <c r="C343" s="64" t="s">
        <v>50</v>
      </c>
      <c r="D343" s="64" t="s">
        <v>51</v>
      </c>
      <c r="E343" s="64">
        <v>27</v>
      </c>
      <c r="F343" s="64">
        <v>10</v>
      </c>
      <c r="G343" s="64" t="s">
        <v>52</v>
      </c>
      <c r="H343" s="64" t="s">
        <v>56</v>
      </c>
      <c r="I343" s="64" t="s">
        <v>67</v>
      </c>
      <c r="J343" s="65">
        <v>69.989999999999995</v>
      </c>
      <c r="K343" s="66">
        <f t="shared" si="56"/>
        <v>75.589200000000005</v>
      </c>
      <c r="L343" s="61">
        <v>18857000</v>
      </c>
      <c r="M343" s="61">
        <f t="shared" si="72"/>
        <v>1319801430</v>
      </c>
      <c r="N343" s="72"/>
      <c r="O343" s="113"/>
    </row>
    <row r="344" spans="1:15" s="63" customFormat="1" ht="23.85" customHeight="1">
      <c r="A344" s="59">
        <v>341</v>
      </c>
      <c r="B344" s="59" t="s">
        <v>400</v>
      </c>
      <c r="C344" s="59" t="s">
        <v>50</v>
      </c>
      <c r="D344" s="59" t="s">
        <v>51</v>
      </c>
      <c r="E344" s="59">
        <v>27</v>
      </c>
      <c r="F344" s="59">
        <v>11</v>
      </c>
      <c r="G344" s="59" t="str">
        <f t="shared" ref="G344:G346" si="76">IF(J344=70,"2 PN +1","2 PN")</f>
        <v>2 PN</v>
      </c>
      <c r="H344" s="59" t="s">
        <v>53</v>
      </c>
      <c r="I344" s="59" t="s">
        <v>67</v>
      </c>
      <c r="J344" s="68">
        <v>69.69</v>
      </c>
      <c r="K344" s="60">
        <f t="shared" si="56"/>
        <v>75.265200000000007</v>
      </c>
      <c r="L344" s="61">
        <v>18857000</v>
      </c>
      <c r="M344" s="61">
        <f t="shared" si="72"/>
        <v>1314144330</v>
      </c>
      <c r="N344" s="62"/>
      <c r="O344" s="113"/>
    </row>
    <row r="345" spans="1:15" s="63" customFormat="1" ht="23.85" customHeight="1">
      <c r="A345" s="69">
        <v>342</v>
      </c>
      <c r="B345" s="69" t="s">
        <v>401</v>
      </c>
      <c r="C345" s="69" t="s">
        <v>50</v>
      </c>
      <c r="D345" s="69" t="s">
        <v>51</v>
      </c>
      <c r="E345" s="69">
        <v>27</v>
      </c>
      <c r="F345" s="69">
        <v>12</v>
      </c>
      <c r="G345" s="69" t="str">
        <f t="shared" si="76"/>
        <v>2 PN</v>
      </c>
      <c r="H345" s="69" t="s">
        <v>53</v>
      </c>
      <c r="I345" s="69" t="s">
        <v>67</v>
      </c>
      <c r="J345" s="70">
        <v>69.69</v>
      </c>
      <c r="K345" s="71">
        <f t="shared" si="56"/>
        <v>75.265200000000007</v>
      </c>
      <c r="L345" s="61">
        <v>18857000</v>
      </c>
      <c r="M345" s="61">
        <f t="shared" si="72"/>
        <v>1314144330</v>
      </c>
      <c r="N345" s="62"/>
      <c r="O345" s="113"/>
    </row>
    <row r="346" spans="1:15" s="63" customFormat="1" ht="23.85" customHeight="1">
      <c r="A346" s="59">
        <v>343</v>
      </c>
      <c r="B346" s="59" t="s">
        <v>402</v>
      </c>
      <c r="C346" s="59" t="s">
        <v>50</v>
      </c>
      <c r="D346" s="59" t="s">
        <v>51</v>
      </c>
      <c r="E346" s="59">
        <v>27</v>
      </c>
      <c r="F346" s="59" t="s">
        <v>71</v>
      </c>
      <c r="G346" s="59" t="str">
        <f t="shared" si="76"/>
        <v>2 PN</v>
      </c>
      <c r="H346" s="59" t="s">
        <v>53</v>
      </c>
      <c r="I346" s="59" t="s">
        <v>67</v>
      </c>
      <c r="J346" s="68">
        <v>69.69</v>
      </c>
      <c r="K346" s="60">
        <f t="shared" si="56"/>
        <v>75.265200000000007</v>
      </c>
      <c r="L346" s="61">
        <v>18857000</v>
      </c>
      <c r="M346" s="61">
        <f t="shared" si="72"/>
        <v>1314144330</v>
      </c>
      <c r="N346" s="62"/>
      <c r="O346" s="113"/>
    </row>
    <row r="347" spans="1:15" s="63" customFormat="1" ht="23.85" customHeight="1">
      <c r="A347" s="64">
        <v>344</v>
      </c>
      <c r="B347" s="64" t="s">
        <v>403</v>
      </c>
      <c r="C347" s="64" t="s">
        <v>50</v>
      </c>
      <c r="D347" s="64" t="s">
        <v>51</v>
      </c>
      <c r="E347" s="64">
        <v>27</v>
      </c>
      <c r="F347" s="64">
        <v>14</v>
      </c>
      <c r="G347" s="64" t="s">
        <v>52</v>
      </c>
      <c r="H347" s="64" t="s">
        <v>56</v>
      </c>
      <c r="I347" s="64" t="s">
        <v>67</v>
      </c>
      <c r="J347" s="65">
        <v>69.989999999999995</v>
      </c>
      <c r="K347" s="66">
        <f t="shared" si="56"/>
        <v>75.589200000000005</v>
      </c>
      <c r="L347" s="61">
        <v>18857000</v>
      </c>
      <c r="M347" s="61">
        <f t="shared" si="72"/>
        <v>1319801430</v>
      </c>
      <c r="N347" s="76"/>
      <c r="O347" s="113"/>
    </row>
    <row r="348" spans="1:15" s="63" customFormat="1" ht="23.85" customHeight="1">
      <c r="A348" s="64">
        <v>345</v>
      </c>
      <c r="B348" s="64" t="s">
        <v>404</v>
      </c>
      <c r="C348" s="64" t="s">
        <v>50</v>
      </c>
      <c r="D348" s="64" t="s">
        <v>51</v>
      </c>
      <c r="E348" s="64">
        <v>27</v>
      </c>
      <c r="F348" s="64">
        <v>15</v>
      </c>
      <c r="G348" s="64" t="s">
        <v>52</v>
      </c>
      <c r="H348" s="64" t="s">
        <v>53</v>
      </c>
      <c r="I348" s="64" t="s">
        <v>54</v>
      </c>
      <c r="J348" s="65">
        <v>69.989999999999995</v>
      </c>
      <c r="K348" s="66">
        <f t="shared" si="56"/>
        <v>75.589200000000005</v>
      </c>
      <c r="L348" s="61">
        <v>18857000</v>
      </c>
      <c r="M348" s="61">
        <f t="shared" si="72"/>
        <v>1319801430</v>
      </c>
      <c r="N348" s="62"/>
      <c r="O348" s="113"/>
    </row>
    <row r="349" spans="1:15" s="63" customFormat="1" ht="23.85" customHeight="1">
      <c r="A349" s="64">
        <v>346</v>
      </c>
      <c r="B349" s="64" t="s">
        <v>405</v>
      </c>
      <c r="C349" s="64" t="s">
        <v>50</v>
      </c>
      <c r="D349" s="64" t="s">
        <v>51</v>
      </c>
      <c r="E349" s="64">
        <v>28</v>
      </c>
      <c r="F349" s="64">
        <v>1</v>
      </c>
      <c r="G349" s="64" t="s">
        <v>52</v>
      </c>
      <c r="H349" s="64" t="s">
        <v>53</v>
      </c>
      <c r="I349" s="64" t="s">
        <v>54</v>
      </c>
      <c r="J349" s="66">
        <v>69.989999999999995</v>
      </c>
      <c r="K349" s="66">
        <f t="shared" si="56"/>
        <v>75.589200000000005</v>
      </c>
      <c r="L349" s="61">
        <v>18857000</v>
      </c>
      <c r="M349" s="61">
        <f t="shared" si="72"/>
        <v>1319801430</v>
      </c>
      <c r="N349" s="62"/>
      <c r="O349" s="113"/>
    </row>
    <row r="350" spans="1:15" s="63" customFormat="1" ht="23.85" customHeight="1">
      <c r="A350" s="64">
        <v>347</v>
      </c>
      <c r="B350" s="64" t="s">
        <v>406</v>
      </c>
      <c r="C350" s="64" t="s">
        <v>50</v>
      </c>
      <c r="D350" s="64" t="s">
        <v>51</v>
      </c>
      <c r="E350" s="64">
        <v>28</v>
      </c>
      <c r="F350" s="64">
        <v>2</v>
      </c>
      <c r="G350" s="64" t="s">
        <v>52</v>
      </c>
      <c r="H350" s="64" t="s">
        <v>56</v>
      </c>
      <c r="I350" s="64" t="s">
        <v>57</v>
      </c>
      <c r="J350" s="65">
        <v>69.989999999999995</v>
      </c>
      <c r="K350" s="66">
        <f t="shared" si="56"/>
        <v>75.589200000000005</v>
      </c>
      <c r="L350" s="61">
        <v>18857000</v>
      </c>
      <c r="M350" s="61">
        <f t="shared" si="72"/>
        <v>1319801430</v>
      </c>
      <c r="N350" s="67"/>
      <c r="O350" s="113"/>
    </row>
    <row r="351" spans="1:15" s="63" customFormat="1" ht="23.85" customHeight="1">
      <c r="A351" s="64">
        <v>348</v>
      </c>
      <c r="B351" s="64" t="s">
        <v>407</v>
      </c>
      <c r="C351" s="64" t="s">
        <v>50</v>
      </c>
      <c r="D351" s="64" t="s">
        <v>51</v>
      </c>
      <c r="E351" s="64">
        <v>28</v>
      </c>
      <c r="F351" s="64">
        <v>3</v>
      </c>
      <c r="G351" s="64" t="str">
        <f t="shared" ref="G351:G353" si="77">IF(J351=70,"2 PN +1","2 PN")</f>
        <v>2 PN</v>
      </c>
      <c r="H351" s="64" t="s">
        <v>53</v>
      </c>
      <c r="I351" s="64" t="s">
        <v>57</v>
      </c>
      <c r="J351" s="65">
        <v>69.69</v>
      </c>
      <c r="K351" s="66">
        <f t="shared" si="56"/>
        <v>75.265200000000007</v>
      </c>
      <c r="L351" s="61">
        <v>18857000</v>
      </c>
      <c r="M351" s="61">
        <f t="shared" si="72"/>
        <v>1314144330</v>
      </c>
      <c r="N351" s="67"/>
      <c r="O351" s="113"/>
    </row>
    <row r="352" spans="1:15" s="63" customFormat="1" ht="23.85" customHeight="1">
      <c r="A352" s="69">
        <v>349</v>
      </c>
      <c r="B352" s="69" t="s">
        <v>408</v>
      </c>
      <c r="C352" s="69" t="s">
        <v>50</v>
      </c>
      <c r="D352" s="69" t="s">
        <v>51</v>
      </c>
      <c r="E352" s="69">
        <v>28</v>
      </c>
      <c r="F352" s="69">
        <v>4</v>
      </c>
      <c r="G352" s="69" t="str">
        <f t="shared" si="77"/>
        <v>2 PN</v>
      </c>
      <c r="H352" s="69" t="s">
        <v>53</v>
      </c>
      <c r="I352" s="69" t="s">
        <v>57</v>
      </c>
      <c r="J352" s="70">
        <v>69.69</v>
      </c>
      <c r="K352" s="71">
        <f t="shared" si="56"/>
        <v>75.265200000000007</v>
      </c>
      <c r="L352" s="61">
        <v>18857000</v>
      </c>
      <c r="M352" s="61">
        <f t="shared" si="72"/>
        <v>1314144330</v>
      </c>
      <c r="N352" s="62"/>
      <c r="O352" s="113"/>
    </row>
    <row r="353" spans="1:15" s="63" customFormat="1" ht="23.85" customHeight="1">
      <c r="A353" s="64">
        <v>350</v>
      </c>
      <c r="B353" s="64" t="s">
        <v>409</v>
      </c>
      <c r="C353" s="64" t="s">
        <v>50</v>
      </c>
      <c r="D353" s="64" t="s">
        <v>51</v>
      </c>
      <c r="E353" s="64">
        <v>28</v>
      </c>
      <c r="F353" s="64">
        <v>5</v>
      </c>
      <c r="G353" s="64" t="str">
        <f t="shared" si="77"/>
        <v>2 PN</v>
      </c>
      <c r="H353" s="64" t="s">
        <v>53</v>
      </c>
      <c r="I353" s="64" t="s">
        <v>57</v>
      </c>
      <c r="J353" s="65">
        <v>69.69</v>
      </c>
      <c r="K353" s="66">
        <f t="shared" si="56"/>
        <v>75.265200000000007</v>
      </c>
      <c r="L353" s="61">
        <v>18857000</v>
      </c>
      <c r="M353" s="61">
        <f t="shared" si="72"/>
        <v>1314144330</v>
      </c>
      <c r="N353" s="67"/>
      <c r="O353" s="113"/>
    </row>
    <row r="354" spans="1:15" s="63" customFormat="1" ht="23.85" customHeight="1">
      <c r="A354" s="64">
        <v>351</v>
      </c>
      <c r="B354" s="64" t="s">
        <v>410</v>
      </c>
      <c r="C354" s="64" t="s">
        <v>50</v>
      </c>
      <c r="D354" s="64" t="s">
        <v>51</v>
      </c>
      <c r="E354" s="64">
        <v>28</v>
      </c>
      <c r="F354" s="64">
        <v>6</v>
      </c>
      <c r="G354" s="64" t="s">
        <v>52</v>
      </c>
      <c r="H354" s="64" t="s">
        <v>56</v>
      </c>
      <c r="I354" s="64" t="s">
        <v>57</v>
      </c>
      <c r="J354" s="65">
        <v>69.989999999999995</v>
      </c>
      <c r="K354" s="66">
        <f t="shared" si="56"/>
        <v>75.589200000000005</v>
      </c>
      <c r="L354" s="61">
        <v>18857000</v>
      </c>
      <c r="M354" s="61">
        <f t="shared" si="72"/>
        <v>1319801430</v>
      </c>
      <c r="N354" s="67"/>
      <c r="O354" s="113"/>
    </row>
    <row r="355" spans="1:15" s="63" customFormat="1" ht="23.85" customHeight="1">
      <c r="A355" s="59">
        <v>352</v>
      </c>
      <c r="B355" s="59" t="s">
        <v>411</v>
      </c>
      <c r="C355" s="59" t="s">
        <v>50</v>
      </c>
      <c r="D355" s="59" t="s">
        <v>51</v>
      </c>
      <c r="E355" s="59">
        <v>28</v>
      </c>
      <c r="F355" s="59">
        <v>7</v>
      </c>
      <c r="G355" s="59" t="str">
        <f t="shared" ref="G355:G357" si="78">IF(J355=70,"2 PN +1","2 PN")</f>
        <v>2 PN</v>
      </c>
      <c r="H355" s="59" t="s">
        <v>53</v>
      </c>
      <c r="I355" s="59" t="s">
        <v>63</v>
      </c>
      <c r="J355" s="68">
        <v>68.84</v>
      </c>
      <c r="K355" s="60">
        <f t="shared" si="56"/>
        <v>74.347200000000015</v>
      </c>
      <c r="L355" s="61">
        <v>18857000</v>
      </c>
      <c r="M355" s="61">
        <f t="shared" si="72"/>
        <v>1298115880</v>
      </c>
      <c r="N355" s="62"/>
      <c r="O355" s="113"/>
    </row>
    <row r="356" spans="1:15" s="63" customFormat="1" ht="23.85" customHeight="1">
      <c r="A356" s="59">
        <v>353</v>
      </c>
      <c r="B356" s="59" t="s">
        <v>412</v>
      </c>
      <c r="C356" s="59" t="s">
        <v>50</v>
      </c>
      <c r="D356" s="59" t="s">
        <v>51</v>
      </c>
      <c r="E356" s="59">
        <v>28</v>
      </c>
      <c r="F356" s="59">
        <v>8</v>
      </c>
      <c r="G356" s="59" t="str">
        <f t="shared" si="78"/>
        <v>2 PN</v>
      </c>
      <c r="H356" s="59" t="s">
        <v>53</v>
      </c>
      <c r="I356" s="59" t="s">
        <v>63</v>
      </c>
      <c r="J356" s="68">
        <v>69.16</v>
      </c>
      <c r="K356" s="60">
        <f t="shared" si="56"/>
        <v>74.692800000000005</v>
      </c>
      <c r="L356" s="61">
        <v>18857000</v>
      </c>
      <c r="M356" s="61">
        <f t="shared" si="72"/>
        <v>1304150120</v>
      </c>
      <c r="N356" s="67"/>
      <c r="O356" s="113"/>
    </row>
    <row r="357" spans="1:15" s="63" customFormat="1" ht="23.85" customHeight="1">
      <c r="A357" s="69">
        <v>354</v>
      </c>
      <c r="B357" s="69" t="s">
        <v>413</v>
      </c>
      <c r="C357" s="69" t="s">
        <v>50</v>
      </c>
      <c r="D357" s="69" t="s">
        <v>51</v>
      </c>
      <c r="E357" s="69">
        <v>28</v>
      </c>
      <c r="F357" s="69">
        <v>9</v>
      </c>
      <c r="G357" s="69" t="str">
        <f t="shared" si="78"/>
        <v>2 PN</v>
      </c>
      <c r="H357" s="69" t="s">
        <v>53</v>
      </c>
      <c r="I357" s="69" t="s">
        <v>63</v>
      </c>
      <c r="J357" s="70">
        <v>68.84</v>
      </c>
      <c r="K357" s="71">
        <f t="shared" si="56"/>
        <v>74.347200000000015</v>
      </c>
      <c r="L357" s="61">
        <v>18857000</v>
      </c>
      <c r="M357" s="61">
        <f t="shared" si="72"/>
        <v>1298115880</v>
      </c>
      <c r="N357" s="62"/>
      <c r="O357" s="113"/>
    </row>
    <row r="358" spans="1:15" s="63" customFormat="1" ht="23.85" customHeight="1">
      <c r="A358" s="64">
        <v>355</v>
      </c>
      <c r="B358" s="64" t="s">
        <v>414</v>
      </c>
      <c r="C358" s="64" t="s">
        <v>50</v>
      </c>
      <c r="D358" s="64" t="s">
        <v>51</v>
      </c>
      <c r="E358" s="64">
        <v>28</v>
      </c>
      <c r="F358" s="64">
        <v>10</v>
      </c>
      <c r="G358" s="64" t="s">
        <v>52</v>
      </c>
      <c r="H358" s="64" t="s">
        <v>56</v>
      </c>
      <c r="I358" s="64" t="s">
        <v>67</v>
      </c>
      <c r="J358" s="65">
        <v>69.989999999999995</v>
      </c>
      <c r="K358" s="66">
        <f t="shared" si="56"/>
        <v>75.589200000000005</v>
      </c>
      <c r="L358" s="61">
        <v>18857000</v>
      </c>
      <c r="M358" s="61">
        <f t="shared" si="72"/>
        <v>1319801430</v>
      </c>
      <c r="N358" s="72"/>
      <c r="O358" s="113"/>
    </row>
    <row r="359" spans="1:15" s="63" customFormat="1" ht="23.85" customHeight="1">
      <c r="A359" s="59">
        <v>356</v>
      </c>
      <c r="B359" s="59" t="s">
        <v>415</v>
      </c>
      <c r="C359" s="59" t="s">
        <v>50</v>
      </c>
      <c r="D359" s="59" t="s">
        <v>51</v>
      </c>
      <c r="E359" s="59">
        <v>28</v>
      </c>
      <c r="F359" s="59">
        <v>11</v>
      </c>
      <c r="G359" s="59" t="str">
        <f t="shared" ref="G359:G361" si="79">IF(J359=70,"2 PN +1","2 PN")</f>
        <v>2 PN</v>
      </c>
      <c r="H359" s="59" t="s">
        <v>53</v>
      </c>
      <c r="I359" s="59" t="s">
        <v>67</v>
      </c>
      <c r="J359" s="68">
        <v>69.69</v>
      </c>
      <c r="K359" s="60">
        <f t="shared" si="56"/>
        <v>75.265200000000007</v>
      </c>
      <c r="L359" s="61">
        <v>18857000</v>
      </c>
      <c r="M359" s="61">
        <f t="shared" si="72"/>
        <v>1314144330</v>
      </c>
      <c r="N359" s="62"/>
      <c r="O359" s="113"/>
    </row>
    <row r="360" spans="1:15" s="63" customFormat="1" ht="23.85" customHeight="1">
      <c r="A360" s="59">
        <v>357</v>
      </c>
      <c r="B360" s="59" t="s">
        <v>416</v>
      </c>
      <c r="C360" s="59" t="s">
        <v>50</v>
      </c>
      <c r="D360" s="59" t="s">
        <v>51</v>
      </c>
      <c r="E360" s="59">
        <v>28</v>
      </c>
      <c r="F360" s="59">
        <v>12</v>
      </c>
      <c r="G360" s="59" t="str">
        <f t="shared" si="79"/>
        <v>2 PN</v>
      </c>
      <c r="H360" s="59" t="s">
        <v>53</v>
      </c>
      <c r="I360" s="59" t="s">
        <v>67</v>
      </c>
      <c r="J360" s="68">
        <v>69.69</v>
      </c>
      <c r="K360" s="60">
        <f t="shared" si="56"/>
        <v>75.265200000000007</v>
      </c>
      <c r="L360" s="61">
        <v>18857000</v>
      </c>
      <c r="M360" s="61">
        <f t="shared" si="72"/>
        <v>1314144330</v>
      </c>
      <c r="N360" s="62"/>
      <c r="O360" s="113"/>
    </row>
    <row r="361" spans="1:15" s="63" customFormat="1" ht="23.85" customHeight="1">
      <c r="A361" s="59">
        <v>358</v>
      </c>
      <c r="B361" s="59" t="s">
        <v>417</v>
      </c>
      <c r="C361" s="59" t="s">
        <v>50</v>
      </c>
      <c r="D361" s="59" t="s">
        <v>51</v>
      </c>
      <c r="E361" s="59">
        <v>28</v>
      </c>
      <c r="F361" s="59" t="s">
        <v>71</v>
      </c>
      <c r="G361" s="59" t="str">
        <f t="shared" si="79"/>
        <v>2 PN</v>
      </c>
      <c r="H361" s="59" t="s">
        <v>53</v>
      </c>
      <c r="I361" s="59" t="s">
        <v>67</v>
      </c>
      <c r="J361" s="68">
        <v>69.69</v>
      </c>
      <c r="K361" s="60">
        <f t="shared" si="56"/>
        <v>75.265200000000007</v>
      </c>
      <c r="L361" s="61">
        <v>18857000</v>
      </c>
      <c r="M361" s="61">
        <f t="shared" si="72"/>
        <v>1314144330</v>
      </c>
      <c r="N361" s="62"/>
      <c r="O361" s="113"/>
    </row>
    <row r="362" spans="1:15" s="63" customFormat="1" ht="23.85" customHeight="1">
      <c r="A362" s="64">
        <v>359</v>
      </c>
      <c r="B362" s="64" t="s">
        <v>418</v>
      </c>
      <c r="C362" s="64" t="s">
        <v>50</v>
      </c>
      <c r="D362" s="64" t="s">
        <v>51</v>
      </c>
      <c r="E362" s="64">
        <v>28</v>
      </c>
      <c r="F362" s="64">
        <v>14</v>
      </c>
      <c r="G362" s="64" t="s">
        <v>52</v>
      </c>
      <c r="H362" s="64" t="s">
        <v>56</v>
      </c>
      <c r="I362" s="64" t="s">
        <v>67</v>
      </c>
      <c r="J362" s="65">
        <v>69.989999999999995</v>
      </c>
      <c r="K362" s="66">
        <f t="shared" si="56"/>
        <v>75.589200000000005</v>
      </c>
      <c r="L362" s="61">
        <v>18857000</v>
      </c>
      <c r="M362" s="61">
        <f t="shared" si="72"/>
        <v>1319801430</v>
      </c>
      <c r="N362" s="76"/>
      <c r="O362" s="113"/>
    </row>
    <row r="363" spans="1:15" s="63" customFormat="1" ht="23.85" customHeight="1">
      <c r="A363" s="64">
        <v>360</v>
      </c>
      <c r="B363" s="64" t="s">
        <v>419</v>
      </c>
      <c r="C363" s="64" t="s">
        <v>50</v>
      </c>
      <c r="D363" s="64" t="s">
        <v>51</v>
      </c>
      <c r="E363" s="64">
        <v>28</v>
      </c>
      <c r="F363" s="64">
        <v>15</v>
      </c>
      <c r="G363" s="64" t="s">
        <v>52</v>
      </c>
      <c r="H363" s="64" t="s">
        <v>53</v>
      </c>
      <c r="I363" s="64" t="s">
        <v>54</v>
      </c>
      <c r="J363" s="65">
        <v>69.989999999999995</v>
      </c>
      <c r="K363" s="66">
        <f t="shared" si="56"/>
        <v>75.589200000000005</v>
      </c>
      <c r="L363" s="61">
        <v>18857000</v>
      </c>
      <c r="M363" s="61">
        <f t="shared" si="72"/>
        <v>1319801430</v>
      </c>
      <c r="N363" s="62"/>
      <c r="O363" s="113"/>
    </row>
    <row r="364" spans="1:15" s="63" customFormat="1" ht="23.85" customHeight="1">
      <c r="A364" s="64">
        <v>361</v>
      </c>
      <c r="B364" s="64" t="s">
        <v>420</v>
      </c>
      <c r="C364" s="64" t="s">
        <v>50</v>
      </c>
      <c r="D364" s="64" t="s">
        <v>51</v>
      </c>
      <c r="E364" s="64">
        <v>29</v>
      </c>
      <c r="F364" s="64">
        <v>1</v>
      </c>
      <c r="G364" s="64" t="s">
        <v>52</v>
      </c>
      <c r="H364" s="64" t="s">
        <v>53</v>
      </c>
      <c r="I364" s="64" t="s">
        <v>54</v>
      </c>
      <c r="J364" s="65">
        <v>69.989999999999995</v>
      </c>
      <c r="K364" s="66">
        <f t="shared" si="56"/>
        <v>75.589200000000005</v>
      </c>
      <c r="L364" s="61">
        <v>18857000</v>
      </c>
      <c r="M364" s="61">
        <f t="shared" si="72"/>
        <v>1319801430</v>
      </c>
      <c r="N364" s="67"/>
      <c r="O364" s="113"/>
    </row>
    <row r="365" spans="1:15" s="63" customFormat="1" ht="23.85" customHeight="1">
      <c r="A365" s="73">
        <v>362</v>
      </c>
      <c r="B365" s="73" t="s">
        <v>421</v>
      </c>
      <c r="C365" s="73" t="s">
        <v>50</v>
      </c>
      <c r="D365" s="73" t="s">
        <v>51</v>
      </c>
      <c r="E365" s="73">
        <v>29</v>
      </c>
      <c r="F365" s="73">
        <v>2</v>
      </c>
      <c r="G365" s="73" t="str">
        <f t="shared" ref="G365:G367" si="80">IF(J365=70,"2 PN +1","2 PN")</f>
        <v>2 PN</v>
      </c>
      <c r="H365" s="73" t="s">
        <v>53</v>
      </c>
      <c r="I365" s="73" t="s">
        <v>57</v>
      </c>
      <c r="J365" s="74">
        <v>69.69</v>
      </c>
      <c r="K365" s="75">
        <f t="shared" si="56"/>
        <v>75.265200000000007</v>
      </c>
      <c r="L365" s="61">
        <v>18857000</v>
      </c>
      <c r="M365" s="61">
        <f t="shared" si="72"/>
        <v>1314144330</v>
      </c>
      <c r="N365" s="76"/>
      <c r="O365" s="113"/>
    </row>
    <row r="366" spans="1:15" s="63" customFormat="1" ht="23.85" customHeight="1">
      <c r="A366" s="64">
        <v>363</v>
      </c>
      <c r="B366" s="64" t="s">
        <v>422</v>
      </c>
      <c r="C366" s="64" t="s">
        <v>50</v>
      </c>
      <c r="D366" s="64" t="s">
        <v>51</v>
      </c>
      <c r="E366" s="64">
        <v>29</v>
      </c>
      <c r="F366" s="64">
        <v>3</v>
      </c>
      <c r="G366" s="64" t="str">
        <f t="shared" si="80"/>
        <v>2 PN</v>
      </c>
      <c r="H366" s="64" t="s">
        <v>53</v>
      </c>
      <c r="I366" s="64" t="s">
        <v>57</v>
      </c>
      <c r="J366" s="65">
        <v>69.69</v>
      </c>
      <c r="K366" s="66">
        <f t="shared" si="56"/>
        <v>75.265200000000007</v>
      </c>
      <c r="L366" s="61">
        <v>18857000</v>
      </c>
      <c r="M366" s="61">
        <f t="shared" si="72"/>
        <v>1314144330</v>
      </c>
      <c r="N366" s="67"/>
      <c r="O366" s="113"/>
    </row>
    <row r="367" spans="1:15" s="63" customFormat="1" ht="23.85" customHeight="1">
      <c r="A367" s="64">
        <v>364</v>
      </c>
      <c r="B367" s="64" t="s">
        <v>423</v>
      </c>
      <c r="C367" s="64" t="s">
        <v>50</v>
      </c>
      <c r="D367" s="64" t="s">
        <v>51</v>
      </c>
      <c r="E367" s="64">
        <v>29</v>
      </c>
      <c r="F367" s="64">
        <v>4</v>
      </c>
      <c r="G367" s="64" t="str">
        <f t="shared" si="80"/>
        <v>2 PN</v>
      </c>
      <c r="H367" s="64" t="s">
        <v>53</v>
      </c>
      <c r="I367" s="64" t="s">
        <v>57</v>
      </c>
      <c r="J367" s="65">
        <v>69.69</v>
      </c>
      <c r="K367" s="66">
        <f t="shared" si="56"/>
        <v>75.265200000000007</v>
      </c>
      <c r="L367" s="61">
        <v>18857000</v>
      </c>
      <c r="M367" s="61">
        <f t="shared" si="72"/>
        <v>1314144330</v>
      </c>
      <c r="N367" s="67"/>
      <c r="O367" s="113"/>
    </row>
    <row r="368" spans="1:15" s="63" customFormat="1" ht="23.85" customHeight="1">
      <c r="A368" s="64">
        <v>365</v>
      </c>
      <c r="B368" s="64" t="s">
        <v>424</v>
      </c>
      <c r="C368" s="64" t="s">
        <v>50</v>
      </c>
      <c r="D368" s="64" t="s">
        <v>51</v>
      </c>
      <c r="E368" s="64">
        <v>29</v>
      </c>
      <c r="F368" s="64">
        <v>5</v>
      </c>
      <c r="G368" s="64" t="s">
        <v>52</v>
      </c>
      <c r="H368" s="64" t="s">
        <v>56</v>
      </c>
      <c r="I368" s="64" t="s">
        <v>57</v>
      </c>
      <c r="J368" s="65">
        <v>69.989999999999995</v>
      </c>
      <c r="K368" s="66">
        <f t="shared" si="56"/>
        <v>75.589200000000005</v>
      </c>
      <c r="L368" s="61">
        <v>18857000</v>
      </c>
      <c r="M368" s="61">
        <f t="shared" si="72"/>
        <v>1319801430</v>
      </c>
      <c r="N368" s="80"/>
      <c r="O368" s="113"/>
    </row>
    <row r="369" spans="1:15" s="63" customFormat="1" ht="23.85" customHeight="1">
      <c r="A369" s="81">
        <v>366</v>
      </c>
      <c r="B369" s="81" t="s">
        <v>425</v>
      </c>
      <c r="C369" s="81" t="s">
        <v>50</v>
      </c>
      <c r="D369" s="81" t="s">
        <v>51</v>
      </c>
      <c r="E369" s="81">
        <v>29</v>
      </c>
      <c r="F369" s="81">
        <v>6</v>
      </c>
      <c r="G369" s="81" t="str">
        <f t="shared" ref="G369:G371" si="81">IF(J369=70,"2 PN +1","2 PN")</f>
        <v>2 PN</v>
      </c>
      <c r="H369" s="81" t="s">
        <v>53</v>
      </c>
      <c r="I369" s="81" t="s">
        <v>63</v>
      </c>
      <c r="J369" s="82">
        <v>68.84</v>
      </c>
      <c r="K369" s="83">
        <f t="shared" si="56"/>
        <v>74.347200000000015</v>
      </c>
      <c r="L369" s="61">
        <v>18857000</v>
      </c>
      <c r="M369" s="61">
        <f t="shared" si="72"/>
        <v>1298115880</v>
      </c>
      <c r="N369" s="84"/>
      <c r="O369" s="113"/>
    </row>
    <row r="370" spans="1:15" s="63" customFormat="1" ht="23.85" customHeight="1">
      <c r="A370" s="59">
        <v>367</v>
      </c>
      <c r="B370" s="59" t="s">
        <v>426</v>
      </c>
      <c r="C370" s="59" t="s">
        <v>50</v>
      </c>
      <c r="D370" s="59" t="s">
        <v>51</v>
      </c>
      <c r="E370" s="59">
        <v>29</v>
      </c>
      <c r="F370" s="59">
        <v>7</v>
      </c>
      <c r="G370" s="59" t="str">
        <f t="shared" si="81"/>
        <v>2 PN</v>
      </c>
      <c r="H370" s="59" t="s">
        <v>53</v>
      </c>
      <c r="I370" s="59" t="s">
        <v>63</v>
      </c>
      <c r="J370" s="68">
        <v>69.16</v>
      </c>
      <c r="K370" s="60">
        <f t="shared" si="56"/>
        <v>74.692800000000005</v>
      </c>
      <c r="L370" s="61">
        <v>18857000</v>
      </c>
      <c r="M370" s="61">
        <f t="shared" si="72"/>
        <v>1304150120</v>
      </c>
      <c r="N370" s="62"/>
      <c r="O370" s="113"/>
    </row>
    <row r="371" spans="1:15" s="63" customFormat="1" ht="23.85" customHeight="1">
      <c r="A371" s="59">
        <v>368</v>
      </c>
      <c r="B371" s="59" t="s">
        <v>427</v>
      </c>
      <c r="C371" s="59" t="s">
        <v>50</v>
      </c>
      <c r="D371" s="59" t="s">
        <v>51</v>
      </c>
      <c r="E371" s="59">
        <v>29</v>
      </c>
      <c r="F371" s="59">
        <v>8</v>
      </c>
      <c r="G371" s="59" t="str">
        <f t="shared" si="81"/>
        <v>2 PN</v>
      </c>
      <c r="H371" s="59" t="s">
        <v>53</v>
      </c>
      <c r="I371" s="59" t="s">
        <v>63</v>
      </c>
      <c r="J371" s="68">
        <v>68.84</v>
      </c>
      <c r="K371" s="60">
        <f t="shared" si="56"/>
        <v>74.347200000000015</v>
      </c>
      <c r="L371" s="61">
        <v>18857000</v>
      </c>
      <c r="M371" s="61">
        <f t="shared" si="72"/>
        <v>1298115880</v>
      </c>
      <c r="N371" s="62"/>
      <c r="O371" s="113"/>
    </row>
    <row r="372" spans="1:15" s="63" customFormat="1" ht="23.85" customHeight="1">
      <c r="A372" s="64">
        <v>369</v>
      </c>
      <c r="B372" s="64" t="s">
        <v>428</v>
      </c>
      <c r="C372" s="64" t="s">
        <v>50</v>
      </c>
      <c r="D372" s="64" t="s">
        <v>51</v>
      </c>
      <c r="E372" s="64">
        <v>29</v>
      </c>
      <c r="F372" s="64">
        <v>9</v>
      </c>
      <c r="G372" s="64" t="s">
        <v>52</v>
      </c>
      <c r="H372" s="64" t="s">
        <v>56</v>
      </c>
      <c r="I372" s="64" t="s">
        <v>429</v>
      </c>
      <c r="J372" s="65">
        <v>69.989999999999995</v>
      </c>
      <c r="K372" s="66">
        <f t="shared" si="56"/>
        <v>75.589200000000005</v>
      </c>
      <c r="L372" s="61">
        <v>18857000</v>
      </c>
      <c r="M372" s="61">
        <f t="shared" si="72"/>
        <v>1319801430</v>
      </c>
      <c r="N372" s="67"/>
      <c r="O372" s="113"/>
    </row>
    <row r="373" spans="1:15" s="63" customFormat="1" ht="23.85" customHeight="1">
      <c r="A373" s="59">
        <v>370</v>
      </c>
      <c r="B373" s="59" t="s">
        <v>430</v>
      </c>
      <c r="C373" s="59" t="s">
        <v>50</v>
      </c>
      <c r="D373" s="59" t="s">
        <v>51</v>
      </c>
      <c r="E373" s="59">
        <v>29</v>
      </c>
      <c r="F373" s="59">
        <v>10</v>
      </c>
      <c r="G373" s="59" t="str">
        <f t="shared" ref="G373:G375" si="82">IF(J373=70,"2 PN +1","2 PN")</f>
        <v>2 PN</v>
      </c>
      <c r="H373" s="59" t="s">
        <v>53</v>
      </c>
      <c r="I373" s="59" t="s">
        <v>429</v>
      </c>
      <c r="J373" s="68">
        <v>69.69</v>
      </c>
      <c r="K373" s="60">
        <f t="shared" si="56"/>
        <v>75.265200000000007</v>
      </c>
      <c r="L373" s="61">
        <v>18857000</v>
      </c>
      <c r="M373" s="61">
        <f t="shared" si="72"/>
        <v>1314144330</v>
      </c>
      <c r="N373" s="62"/>
      <c r="O373" s="113"/>
    </row>
    <row r="374" spans="1:15" s="63" customFormat="1" ht="23.85" customHeight="1">
      <c r="A374" s="59">
        <v>371</v>
      </c>
      <c r="B374" s="59" t="s">
        <v>431</v>
      </c>
      <c r="C374" s="59" t="s">
        <v>50</v>
      </c>
      <c r="D374" s="59" t="s">
        <v>51</v>
      </c>
      <c r="E374" s="59">
        <v>29</v>
      </c>
      <c r="F374" s="59">
        <v>11</v>
      </c>
      <c r="G374" s="59" t="str">
        <f t="shared" si="82"/>
        <v>2 PN</v>
      </c>
      <c r="H374" s="59" t="s">
        <v>53</v>
      </c>
      <c r="I374" s="59" t="s">
        <v>429</v>
      </c>
      <c r="J374" s="68">
        <v>69.69</v>
      </c>
      <c r="K374" s="60">
        <f t="shared" si="56"/>
        <v>75.265200000000007</v>
      </c>
      <c r="L374" s="61">
        <v>18857000</v>
      </c>
      <c r="M374" s="61">
        <f t="shared" si="72"/>
        <v>1314144330</v>
      </c>
      <c r="N374" s="62"/>
      <c r="O374" s="113"/>
    </row>
    <row r="375" spans="1:15" s="63" customFormat="1" ht="23.85" customHeight="1">
      <c r="A375" s="73">
        <v>372</v>
      </c>
      <c r="B375" s="73" t="s">
        <v>432</v>
      </c>
      <c r="C375" s="73" t="s">
        <v>50</v>
      </c>
      <c r="D375" s="73" t="s">
        <v>51</v>
      </c>
      <c r="E375" s="73">
        <v>29</v>
      </c>
      <c r="F375" s="73">
        <v>12</v>
      </c>
      <c r="G375" s="73" t="str">
        <f t="shared" si="82"/>
        <v>2 PN</v>
      </c>
      <c r="H375" s="73" t="s">
        <v>53</v>
      </c>
      <c r="I375" s="73" t="s">
        <v>429</v>
      </c>
      <c r="J375" s="74">
        <v>69.69</v>
      </c>
      <c r="K375" s="75">
        <f t="shared" si="56"/>
        <v>75.265200000000007</v>
      </c>
      <c r="L375" s="61">
        <v>18857000</v>
      </c>
      <c r="M375" s="61">
        <f t="shared" si="72"/>
        <v>1314144330</v>
      </c>
      <c r="N375" s="76"/>
      <c r="O375" s="113"/>
    </row>
    <row r="376" spans="1:15" s="63" customFormat="1" ht="23.85" customHeight="1">
      <c r="A376" s="59">
        <v>373</v>
      </c>
      <c r="B376" s="59" t="s">
        <v>433</v>
      </c>
      <c r="C376" s="59" t="s">
        <v>50</v>
      </c>
      <c r="D376" s="59" t="s">
        <v>51</v>
      </c>
      <c r="E376" s="59">
        <v>29</v>
      </c>
      <c r="F376" s="59" t="s">
        <v>71</v>
      </c>
      <c r="G376" s="59" t="s">
        <v>52</v>
      </c>
      <c r="H376" s="59" t="s">
        <v>53</v>
      </c>
      <c r="I376" s="59" t="s">
        <v>54</v>
      </c>
      <c r="J376" s="68">
        <v>69.989999999999995</v>
      </c>
      <c r="K376" s="60">
        <f t="shared" si="56"/>
        <v>75.589200000000005</v>
      </c>
      <c r="L376" s="61">
        <v>18857000</v>
      </c>
      <c r="M376" s="61">
        <f t="shared" si="72"/>
        <v>1319801430</v>
      </c>
      <c r="N376" s="62"/>
      <c r="O376" s="113"/>
    </row>
  </sheetData>
  <mergeCells count="1">
    <mergeCell ref="A1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Tiến độ thanh toán</vt:lpstr>
      <vt:lpstr>Phiếu tạm tính giá </vt:lpstr>
      <vt:lpstr>Bảng giá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2023-08-16T02:40:21Z</dcterms:created>
  <dcterms:modified xsi:type="dcterms:W3CDTF">2023-08-25T09:06:20Z</dcterms:modified>
</cp:coreProperties>
</file>